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 Mikošek\3D Objects\Plocha\"/>
    </mc:Choice>
  </mc:AlternateContent>
  <xr:revisionPtr revIDLastSave="0" documentId="8_{A52A2ED1-F303-468C-9008-AC71C12C204F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Pol'!$A$1:$Y$152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42" i="12"/>
  <c r="BA140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O10" i="12"/>
  <c r="O8" i="12" s="1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K13" i="12"/>
  <c r="K8" i="12" s="1"/>
  <c r="O13" i="12"/>
  <c r="Q13" i="12"/>
  <c r="V13" i="12"/>
  <c r="V8" i="12" s="1"/>
  <c r="G15" i="12"/>
  <c r="G14" i="12" s="1"/>
  <c r="I15" i="12"/>
  <c r="I14" i="12" s="1"/>
  <c r="K15" i="12"/>
  <c r="K14" i="12" s="1"/>
  <c r="O15" i="12"/>
  <c r="O14" i="12" s="1"/>
  <c r="Q15" i="12"/>
  <c r="Q14" i="12" s="1"/>
  <c r="V15" i="12"/>
  <c r="V14" i="12" s="1"/>
  <c r="G17" i="12"/>
  <c r="I17" i="12"/>
  <c r="K17" i="12"/>
  <c r="M17" i="12"/>
  <c r="O17" i="12"/>
  <c r="Q17" i="12"/>
  <c r="V17" i="12"/>
  <c r="K19" i="12"/>
  <c r="V19" i="12"/>
  <c r="G20" i="12"/>
  <c r="G19" i="12" s="1"/>
  <c r="I20" i="12"/>
  <c r="I19" i="12" s="1"/>
  <c r="K20" i="12"/>
  <c r="M20" i="12"/>
  <c r="O20" i="12"/>
  <c r="O19" i="12" s="1"/>
  <c r="Q20" i="12"/>
  <c r="Q19" i="12" s="1"/>
  <c r="V20" i="12"/>
  <c r="G21" i="12"/>
  <c r="M21" i="12" s="1"/>
  <c r="I21" i="12"/>
  <c r="K21" i="12"/>
  <c r="O21" i="12"/>
  <c r="Q21" i="12"/>
  <c r="V21" i="12"/>
  <c r="I22" i="12"/>
  <c r="Q22" i="12"/>
  <c r="G23" i="12"/>
  <c r="G22" i="12" s="1"/>
  <c r="I23" i="12"/>
  <c r="K23" i="12"/>
  <c r="K22" i="12" s="1"/>
  <c r="M23" i="12"/>
  <c r="M22" i="12" s="1"/>
  <c r="O23" i="12"/>
  <c r="O22" i="12" s="1"/>
  <c r="Q23" i="12"/>
  <c r="V23" i="12"/>
  <c r="V22" i="12" s="1"/>
  <c r="G24" i="12"/>
  <c r="I24" i="12"/>
  <c r="K24" i="12"/>
  <c r="M24" i="12"/>
  <c r="O24" i="12"/>
  <c r="Q24" i="12"/>
  <c r="V24" i="12"/>
  <c r="G25" i="12"/>
  <c r="G26" i="12"/>
  <c r="I26" i="12"/>
  <c r="I25" i="12" s="1"/>
  <c r="K26" i="12"/>
  <c r="K25" i="12" s="1"/>
  <c r="M26" i="12"/>
  <c r="M25" i="12" s="1"/>
  <c r="O26" i="12"/>
  <c r="Q26" i="12"/>
  <c r="Q25" i="12" s="1"/>
  <c r="V26" i="12"/>
  <c r="V25" i="12" s="1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O25" i="12" s="1"/>
  <c r="Q30" i="12"/>
  <c r="V30" i="12"/>
  <c r="I32" i="12"/>
  <c r="Q32" i="12"/>
  <c r="G33" i="12"/>
  <c r="G32" i="12" s="1"/>
  <c r="I33" i="12"/>
  <c r="K33" i="12"/>
  <c r="K32" i="12" s="1"/>
  <c r="M33" i="12"/>
  <c r="M32" i="12" s="1"/>
  <c r="O33" i="12"/>
  <c r="O32" i="12" s="1"/>
  <c r="Q33" i="12"/>
  <c r="V33" i="12"/>
  <c r="V32" i="12" s="1"/>
  <c r="G35" i="12"/>
  <c r="G34" i="12" s="1"/>
  <c r="I35" i="12"/>
  <c r="I34" i="12" s="1"/>
  <c r="K35" i="12"/>
  <c r="K34" i="12" s="1"/>
  <c r="O35" i="12"/>
  <c r="O34" i="12" s="1"/>
  <c r="Q35" i="12"/>
  <c r="Q34" i="12" s="1"/>
  <c r="V35" i="12"/>
  <c r="V34" i="12" s="1"/>
  <c r="G37" i="12"/>
  <c r="I37" i="12"/>
  <c r="K37" i="12"/>
  <c r="M37" i="12"/>
  <c r="O37" i="12"/>
  <c r="Q37" i="12"/>
  <c r="V37" i="12"/>
  <c r="G40" i="12"/>
  <c r="G39" i="12" s="1"/>
  <c r="I40" i="12"/>
  <c r="I39" i="12" s="1"/>
  <c r="K40" i="12"/>
  <c r="M40" i="12"/>
  <c r="O40" i="12"/>
  <c r="O39" i="12" s="1"/>
  <c r="Q40" i="12"/>
  <c r="Q39" i="12" s="1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K39" i="12" s="1"/>
  <c r="M43" i="12"/>
  <c r="O43" i="12"/>
  <c r="Q43" i="12"/>
  <c r="V43" i="12"/>
  <c r="V39" i="12" s="1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9" i="12"/>
  <c r="G48" i="12" s="1"/>
  <c r="I49" i="12"/>
  <c r="I48" i="12" s="1"/>
  <c r="K49" i="12"/>
  <c r="K48" i="12" s="1"/>
  <c r="O49" i="12"/>
  <c r="O48" i="12" s="1"/>
  <c r="Q49" i="12"/>
  <c r="Q48" i="12" s="1"/>
  <c r="V49" i="12"/>
  <c r="V48" i="12" s="1"/>
  <c r="G51" i="12"/>
  <c r="G50" i="12" s="1"/>
  <c r="I51" i="12"/>
  <c r="K51" i="12"/>
  <c r="K50" i="12" s="1"/>
  <c r="M51" i="12"/>
  <c r="O51" i="12"/>
  <c r="O50" i="12" s="1"/>
  <c r="Q51" i="12"/>
  <c r="V51" i="12"/>
  <c r="V50" i="12" s="1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6" i="12"/>
  <c r="I56" i="12"/>
  <c r="I50" i="12" s="1"/>
  <c r="K56" i="12"/>
  <c r="M56" i="12"/>
  <c r="O56" i="12"/>
  <c r="Q56" i="12"/>
  <c r="Q50" i="12" s="1"/>
  <c r="V56" i="12"/>
  <c r="G58" i="12"/>
  <c r="G57" i="12" s="1"/>
  <c r="I58" i="12"/>
  <c r="I57" i="12" s="1"/>
  <c r="K58" i="12"/>
  <c r="M58" i="12"/>
  <c r="O58" i="12"/>
  <c r="O57" i="12" s="1"/>
  <c r="Q58" i="12"/>
  <c r="Q57" i="12" s="1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3" i="12"/>
  <c r="I63" i="12"/>
  <c r="K63" i="12"/>
  <c r="K57" i="12" s="1"/>
  <c r="M63" i="12"/>
  <c r="O63" i="12"/>
  <c r="Q63" i="12"/>
  <c r="V63" i="12"/>
  <c r="V57" i="12" s="1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0" i="12"/>
  <c r="O70" i="12"/>
  <c r="G71" i="12"/>
  <c r="I71" i="12"/>
  <c r="I70" i="12" s="1"/>
  <c r="K71" i="12"/>
  <c r="K70" i="12" s="1"/>
  <c r="M71" i="12"/>
  <c r="M70" i="12" s="1"/>
  <c r="O71" i="12"/>
  <c r="Q71" i="12"/>
  <c r="Q70" i="12" s="1"/>
  <c r="V71" i="12"/>
  <c r="V70" i="12" s="1"/>
  <c r="K72" i="12"/>
  <c r="V72" i="12"/>
  <c r="G73" i="12"/>
  <c r="G72" i="12" s="1"/>
  <c r="I73" i="12"/>
  <c r="I72" i="12" s="1"/>
  <c r="K73" i="12"/>
  <c r="M73" i="12"/>
  <c r="M72" i="12" s="1"/>
  <c r="O73" i="12"/>
  <c r="O72" i="12" s="1"/>
  <c r="Q73" i="12"/>
  <c r="Q72" i="12" s="1"/>
  <c r="V73" i="12"/>
  <c r="G75" i="12"/>
  <c r="O75" i="12"/>
  <c r="G76" i="12"/>
  <c r="I76" i="12"/>
  <c r="I75" i="12" s="1"/>
  <c r="K76" i="12"/>
  <c r="K75" i="12" s="1"/>
  <c r="M76" i="12"/>
  <c r="M75" i="12" s="1"/>
  <c r="O76" i="12"/>
  <c r="Q76" i="12"/>
  <c r="Q75" i="12" s="1"/>
  <c r="V76" i="12"/>
  <c r="V75" i="12" s="1"/>
  <c r="K80" i="12"/>
  <c r="V80" i="12"/>
  <c r="G81" i="12"/>
  <c r="G80" i="12" s="1"/>
  <c r="I81" i="12"/>
  <c r="I80" i="12" s="1"/>
  <c r="K81" i="12"/>
  <c r="M81" i="12"/>
  <c r="M80" i="12" s="1"/>
  <c r="O81" i="12"/>
  <c r="O80" i="12" s="1"/>
  <c r="Q81" i="12"/>
  <c r="Q80" i="12" s="1"/>
  <c r="V81" i="12"/>
  <c r="G82" i="12"/>
  <c r="O82" i="12"/>
  <c r="G83" i="12"/>
  <c r="I83" i="12"/>
  <c r="I82" i="12" s="1"/>
  <c r="K83" i="12"/>
  <c r="K82" i="12" s="1"/>
  <c r="M83" i="12"/>
  <c r="M82" i="12" s="1"/>
  <c r="O83" i="12"/>
  <c r="Q83" i="12"/>
  <c r="Q82" i="12" s="1"/>
  <c r="V83" i="12"/>
  <c r="V82" i="12" s="1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G87" i="12"/>
  <c r="I87" i="12"/>
  <c r="I86" i="12" s="1"/>
  <c r="K87" i="12"/>
  <c r="K86" i="12" s="1"/>
  <c r="M87" i="12"/>
  <c r="M86" i="12" s="1"/>
  <c r="O87" i="12"/>
  <c r="Q87" i="12"/>
  <c r="Q86" i="12" s="1"/>
  <c r="V87" i="12"/>
  <c r="V86" i="12" s="1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O86" i="12" s="1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4" i="12"/>
  <c r="G93" i="12" s="1"/>
  <c r="I94" i="12"/>
  <c r="I93" i="12" s="1"/>
  <c r="K94" i="12"/>
  <c r="K93" i="12" s="1"/>
  <c r="O94" i="12"/>
  <c r="O93" i="12" s="1"/>
  <c r="Q94" i="12"/>
  <c r="Q93" i="12" s="1"/>
  <c r="V94" i="12"/>
  <c r="V93" i="12" s="1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I107" i="12"/>
  <c r="K107" i="12"/>
  <c r="K106" i="12" s="1"/>
  <c r="M107" i="12"/>
  <c r="O107" i="12"/>
  <c r="Q107" i="12"/>
  <c r="V107" i="12"/>
  <c r="V106" i="12" s="1"/>
  <c r="G108" i="12"/>
  <c r="G106" i="12" s="1"/>
  <c r="I108" i="12"/>
  <c r="K108" i="12"/>
  <c r="M108" i="12"/>
  <c r="O108" i="12"/>
  <c r="O106" i="12" s="1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I106" i="12" s="1"/>
  <c r="K110" i="12"/>
  <c r="O110" i="12"/>
  <c r="Q110" i="12"/>
  <c r="Q106" i="12" s="1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20" i="12"/>
  <c r="G119" i="12" s="1"/>
  <c r="I120" i="12"/>
  <c r="I119" i="12" s="1"/>
  <c r="K120" i="12"/>
  <c r="O120" i="12"/>
  <c r="O119" i="12" s="1"/>
  <c r="Q120" i="12"/>
  <c r="Q119" i="12" s="1"/>
  <c r="V120" i="12"/>
  <c r="G122" i="12"/>
  <c r="M122" i="12" s="1"/>
  <c r="I122" i="12"/>
  <c r="K122" i="12"/>
  <c r="K119" i="12" s="1"/>
  <c r="O122" i="12"/>
  <c r="Q122" i="12"/>
  <c r="V122" i="12"/>
  <c r="V119" i="12" s="1"/>
  <c r="K123" i="12"/>
  <c r="V123" i="12"/>
  <c r="G124" i="12"/>
  <c r="G123" i="12" s="1"/>
  <c r="I124" i="12"/>
  <c r="I123" i="12" s="1"/>
  <c r="K124" i="12"/>
  <c r="M124" i="12"/>
  <c r="O124" i="12"/>
  <c r="O123" i="12" s="1"/>
  <c r="Q124" i="12"/>
  <c r="Q123" i="12" s="1"/>
  <c r="V124" i="12"/>
  <c r="G127" i="12"/>
  <c r="M127" i="12" s="1"/>
  <c r="I127" i="12"/>
  <c r="K127" i="12"/>
  <c r="O127" i="12"/>
  <c r="Q127" i="12"/>
  <c r="V127" i="12"/>
  <c r="G130" i="12"/>
  <c r="I130" i="12"/>
  <c r="O130" i="12"/>
  <c r="Q130" i="12"/>
  <c r="G131" i="12"/>
  <c r="I131" i="12"/>
  <c r="K131" i="12"/>
  <c r="K130" i="12" s="1"/>
  <c r="M131" i="12"/>
  <c r="M130" i="12" s="1"/>
  <c r="O131" i="12"/>
  <c r="Q131" i="12"/>
  <c r="V131" i="12"/>
  <c r="V130" i="12" s="1"/>
  <c r="K132" i="12"/>
  <c r="V132" i="12"/>
  <c r="G133" i="12"/>
  <c r="G132" i="12" s="1"/>
  <c r="I133" i="12"/>
  <c r="I132" i="12" s="1"/>
  <c r="K133" i="12"/>
  <c r="O133" i="12"/>
  <c r="O132" i="12" s="1"/>
  <c r="Q133" i="12"/>
  <c r="Q132" i="12" s="1"/>
  <c r="V133" i="12"/>
  <c r="G135" i="12"/>
  <c r="I135" i="12"/>
  <c r="K135" i="12"/>
  <c r="K134" i="12" s="1"/>
  <c r="M135" i="12"/>
  <c r="O135" i="12"/>
  <c r="Q135" i="12"/>
  <c r="V135" i="12"/>
  <c r="V134" i="12" s="1"/>
  <c r="G137" i="12"/>
  <c r="G134" i="12" s="1"/>
  <c r="I137" i="12"/>
  <c r="K137" i="12"/>
  <c r="M137" i="12"/>
  <c r="O137" i="12"/>
  <c r="O134" i="12" s="1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I134" i="12" s="1"/>
  <c r="K139" i="12"/>
  <c r="O139" i="12"/>
  <c r="Q139" i="12"/>
  <c r="Q134" i="12" s="1"/>
  <c r="V139" i="12"/>
  <c r="AE142" i="12"/>
  <c r="I20" i="1"/>
  <c r="I19" i="1"/>
  <c r="I18" i="1"/>
  <c r="I17" i="1"/>
  <c r="I16" i="1"/>
  <c r="I76" i="1"/>
  <c r="J75" i="1" s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54" i="1" l="1"/>
  <c r="J65" i="1"/>
  <c r="J63" i="1"/>
  <c r="J57" i="1"/>
  <c r="J61" i="1"/>
  <c r="J69" i="1"/>
  <c r="J59" i="1"/>
  <c r="J67" i="1"/>
  <c r="J52" i="1"/>
  <c r="J58" i="1"/>
  <c r="J62" i="1"/>
  <c r="J64" i="1"/>
  <c r="J66" i="1"/>
  <c r="J68" i="1"/>
  <c r="J70" i="1"/>
  <c r="J55" i="1"/>
  <c r="J56" i="1"/>
  <c r="J60" i="1"/>
  <c r="J53" i="1"/>
  <c r="J71" i="1"/>
  <c r="A27" i="1"/>
  <c r="J41" i="1"/>
  <c r="J39" i="1"/>
  <c r="J42" i="1" s="1"/>
  <c r="M134" i="12"/>
  <c r="M123" i="12"/>
  <c r="M57" i="12"/>
  <c r="M106" i="12"/>
  <c r="M19" i="12"/>
  <c r="M50" i="12"/>
  <c r="M39" i="12"/>
  <c r="AF142" i="12"/>
  <c r="M133" i="12"/>
  <c r="M132" i="12" s="1"/>
  <c r="M120" i="12"/>
  <c r="M119" i="12" s="1"/>
  <c r="M94" i="12"/>
  <c r="M93" i="12" s="1"/>
  <c r="M49" i="12"/>
  <c r="M48" i="12" s="1"/>
  <c r="M35" i="12"/>
  <c r="M34" i="12" s="1"/>
  <c r="M15" i="12"/>
  <c r="M14" i="12" s="1"/>
  <c r="M10" i="12"/>
  <c r="M8" i="12" s="1"/>
  <c r="I21" i="1"/>
  <c r="J72" i="1"/>
  <c r="J74" i="1"/>
  <c r="J73" i="1"/>
  <c r="J40" i="1"/>
  <c r="J76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122C0128-CC38-4431-B981-FE4042BD2EF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9E8774-C46E-4600-88DA-49E59A47CD3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<sst xmlns="http://schemas.openxmlformats.org/spreadsheetml/2006/main" count="1001" uniqueCount="352">
  <si>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</si>
  <si>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</si>
  <si>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</si>
  <si>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</si>
  <si>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</si>
  <si>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</si>
  <si>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</si>
  <si>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</si>
  <si>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</si>
  <si>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</si>
  <si>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</si>
  <si>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</si>
  <si>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</si>
  <si>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</si>
  <si>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</si>
  <si>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</si>
  <si>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</si>
  <si>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</si>
  <si>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</si>
  <si>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</si>
  <si>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</si>
  <si>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</si>
  <si>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</si>
  <si>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</si>
  <si>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</si>
  <si>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</si>
  <si>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</si>
  <si>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</si>
  <si>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</si>
  <si>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</si>
  <si>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</si>
  <si>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</si>
  <si>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</si>
  <si>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</si>
  <si>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</si>
  <si>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</si>
  <si>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</si>
  <si>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</si>
  <si>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</si>
  <si>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</si>
  <si>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</si>
  <si>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</si>
  <si>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</si>
  <si>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</si>
  <si>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Dětská skupina</t>
  </si>
  <si>
    <t>Stavební úpravy objektu ŽŠ Masarykova Valašské Meziříčí</t>
  </si>
  <si>
    <t>Objekt:</t>
  </si>
  <si>
    <t>Rozpočet:</t>
  </si>
  <si>
    <t>41</t>
  </si>
  <si>
    <t>Stavba</t>
  </si>
  <si>
    <t>Celkem za stavbu</t>
  </si>
  <si>
    <t>CZK</t>
  </si>
  <si>
    <t>#POPS</t>
  </si>
  <si>
    <t>Popis stavby: 41 - Stavební úpravy objektu ŽŠ Masarykova Valašské Meziříčí</t>
  </si>
  <si>
    <t>#POPO</t>
  </si>
  <si>
    <t>Popis objektu: 01 - Stavební úpravy objektu ŽŠ Masarykova Valašské Meziříčí</t>
  </si>
  <si>
    <t>#POPR</t>
  </si>
  <si>
    <t>Popis rozpočtu: 01 - Dětská skupina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</si>
  <si>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</si>
  <si>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</si>
  <si>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</si>
  <si>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</si>
  <si>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</si>
  <si>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</si>
  <si>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</si>
  <si>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</si>
  <si>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</si>
  <si>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</si>
  <si>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</si>
  <si>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</si>
  <si>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</si>
  <si>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</si>
  <si>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</si>
  <si>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</si>
  <si>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</si>
  <si>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</si>
  <si>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</si>
  <si>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</si>
  <si>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</si>
  <si>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</si>
  <si>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</si>
  <si>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</si>
  <si>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</si>
  <si>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</si>
  <si>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</si>
  <si>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</si>
  <si>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</si>
  <si>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</si>
  <si>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728</t>
  </si>
  <si>
    <t>Vzduchotechnika</t>
  </si>
  <si>
    <t>735</t>
  </si>
  <si>
    <t>Otopná tělesa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</si>
  <si>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</si>
  <si>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</si>
  <si>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</si>
  <si>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</si>
  <si>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</si>
  <si>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</si>
  <si>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</si>
  <si>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</si>
  <si>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</si>
  <si>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</si>
  <si>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</si>
  <si>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</si>
  <si>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</si>
  <si>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</si>
  <si>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</si>
  <si>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</si>
  <si>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</si>
  <si>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</si>
  <si>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</si>
  <si>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</si>
  <si>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</si>
  <si>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</si>
  <si>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</si>
  <si>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</si>
  <si>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</si>
  <si>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</si>
  <si>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</si>
  <si>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</si>
  <si>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</si>
  <si>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</si>
  <si>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</si>
  <si>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</si>
  <si>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</si>
  <si>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</si>
  <si>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</si>
  <si>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</si>
  <si>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</si>
  <si>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</si>
  <si>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</si>
  <si>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</si>
  <si>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</si>
  <si>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</si>
  <si>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</si>
  <si>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</si>
  <si>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</si>
  <si>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</si>
  <si>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</si>
  <si>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120901123</t>
  </si>
  <si>
    <t>Bourání stávající zpevněné plochy v místě základových patek</t>
  </si>
  <si>
    <t>m3</t>
  </si>
  <si>
    <t>RTS 23/ I</t>
  </si>
  <si>
    <t>RTS 22/ II</t>
  </si>
  <si>
    <t>Práce</t>
  </si>
  <si>
    <t>Běžná</t>
  </si>
  <si>
    <t>POL1_</t>
  </si>
  <si>
    <t>121103111</t>
  </si>
  <si>
    <t>Skrývka zemin v rovině a sklonu 1:5</t>
  </si>
  <si>
    <t>139601102</t>
  </si>
  <si>
    <t>Ruční výkop jam, rýh a šachet v hornině tř. 3</t>
  </si>
  <si>
    <t>0,4*0,4*0,7*4</t>
  </si>
  <si>
    <t>VV</t>
  </si>
  <si>
    <t>180402111</t>
  </si>
  <si>
    <t>Úprava terénu, založení trávníku parkového výsevem v rovině</t>
  </si>
  <si>
    <t>m2</t>
  </si>
  <si>
    <t>271531113</t>
  </si>
  <si>
    <t>Polštář z kameniva hr. drceného 16-32 mm</t>
  </si>
  <si>
    <t>3*1,25*0,15</t>
  </si>
  <si>
    <t>275313621</t>
  </si>
  <si>
    <t>Beton základových patek prostý C 20/25</t>
  </si>
  <si>
    <t>317121101</t>
  </si>
  <si>
    <t>Osazení překladu světlost otvoru do 105 cm včetně dodávky RZP 119x14x14</t>
  </si>
  <si>
    <t>kus</t>
  </si>
  <si>
    <t>317121103</t>
  </si>
  <si>
    <t>Osazení překladu světlost otvoru do 375 cm včetně dodávky RZP 210x14x14</t>
  </si>
  <si>
    <t>411322325</t>
  </si>
  <si>
    <t>Stropy trámové ze železobetonu C 20/25</t>
  </si>
  <si>
    <t>411362021</t>
  </si>
  <si>
    <t>Výztuž stropů svařovanou sítí z sítí Kari</t>
  </si>
  <si>
    <t>t</t>
  </si>
  <si>
    <t>572942112</t>
  </si>
  <si>
    <t>Vyspravení povrchu asfaltu v místě základových patek tl. 10cm</t>
  </si>
  <si>
    <t>596215021</t>
  </si>
  <si>
    <t>Kladení zámkové dlažby tl. 6 cm do drtě tl. 4 cm</t>
  </si>
  <si>
    <t>3*1,25</t>
  </si>
  <si>
    <t>916561111</t>
  </si>
  <si>
    <t>Osazení záhon.obrubníků do lože z C 12/15 s opěrou včetně obrubníku   100/5/20 cm</t>
  </si>
  <si>
    <t>m</t>
  </si>
  <si>
    <t>592451124</t>
  </si>
  <si>
    <t>Dlažba HOLLAND I BF 20x10x6 cm přírodní skladba</t>
  </si>
  <si>
    <t>SPCM</t>
  </si>
  <si>
    <t>Specifikace</t>
  </si>
  <si>
    <t>POL3_</t>
  </si>
  <si>
    <t>3,1*1,25*1,1</t>
  </si>
  <si>
    <t>612421231</t>
  </si>
  <si>
    <t>Oprava omítek po vybouraných obkladech, příčkách, drážkách elektro, úprava ostění otvorů</t>
  </si>
  <si>
    <t>631312621</t>
  </si>
  <si>
    <t>Mazanina betonová tl. 5 - 8 cm C 20/25</t>
  </si>
  <si>
    <t>1,2*1,43*0,06</t>
  </si>
  <si>
    <t>632421113</t>
  </si>
  <si>
    <t>samonivelační stěrka tl. 3 mm, včetně penetrace</t>
  </si>
  <si>
    <t>Indiv</t>
  </si>
  <si>
    <t>49,74+26,82</t>
  </si>
  <si>
    <t>642941110</t>
  </si>
  <si>
    <t>Osazení pouzdra pro posuv.dveře jednostr.,do zdiva</t>
  </si>
  <si>
    <t>642941111</t>
  </si>
  <si>
    <t>Pouzdro pro posuvné dveře jednostranné, do zdiva jednostranné pouzdro 800/1970 mm</t>
  </si>
  <si>
    <t>642942111</t>
  </si>
  <si>
    <t>Osazení zárubní dveřních ocelových zdiva a SDK, včetně dodávky zárubně 800 x 1970 x 100 mm a zednického zapravení</t>
  </si>
  <si>
    <t>642945111</t>
  </si>
  <si>
    <t>Osazení zárubní ocel. požár.1křídl. s obetonováním a zednickým zapravením</t>
  </si>
  <si>
    <t>767646510</t>
  </si>
  <si>
    <t>Montáž dveří protipožárních jednokřídlových</t>
  </si>
  <si>
    <t>64 01</t>
  </si>
  <si>
    <t>Dodávka a montáž dveří vstupních plastových 110x220 cm panikové kování, elektronický zámek zednické zapravení omítek a fasády</t>
  </si>
  <si>
    <t>Vlastní</t>
  </si>
  <si>
    <t>55330422</t>
  </si>
  <si>
    <t>Zárubeň ocelová požární  900x1970 levá</t>
  </si>
  <si>
    <t>55345503</t>
  </si>
  <si>
    <t>Dveře požární 1kříd.-30 min EW 30 DP3-C 90x197 cm</t>
  </si>
  <si>
    <t>941955002</t>
  </si>
  <si>
    <t>Lešení lehké pomocné, výška podlahy do 1,9 m</t>
  </si>
  <si>
    <t>952901111</t>
  </si>
  <si>
    <t>Vyčištění budov o výšce podlaží do 4 m</t>
  </si>
  <si>
    <t>95  01</t>
  </si>
  <si>
    <t xml:space="preserve">Dodání a montáž PHP 21A </t>
  </si>
  <si>
    <t xml:space="preserve">ks    </t>
  </si>
  <si>
    <t>95  02</t>
  </si>
  <si>
    <t>Dodání a montáž bezpečnostních tabulek plastových fotoluminiscenčních</t>
  </si>
  <si>
    <t>únikový východ : 4</t>
  </si>
  <si>
    <t>hasicí přístroj : 2</t>
  </si>
  <si>
    <t>95  03</t>
  </si>
  <si>
    <t>Háček na oděvy nerez</t>
  </si>
  <si>
    <t>962032241</t>
  </si>
  <si>
    <t>Bourání zdiva z cihel pálených na MC</t>
  </si>
  <si>
    <t>1,2*3,15*0,1+1,1*0,65*0,15+0,9*0,65*2,3+0,9*0,15*2,3</t>
  </si>
  <si>
    <t>962036112</t>
  </si>
  <si>
    <t>DMTZ SDK příčky, 1x kov.kce., 1x opláštěné 12,5 mm</t>
  </si>
  <si>
    <t>5,46*3,9</t>
  </si>
  <si>
    <t>965048515</t>
  </si>
  <si>
    <t>Broušení podlah do tl. 5 mm</t>
  </si>
  <si>
    <t>968061125</t>
  </si>
  <si>
    <t>Vyvěšení dřevěných dveřních křídel pl. do 2 m2</t>
  </si>
  <si>
    <t>968072455</t>
  </si>
  <si>
    <t>Vybourání kovových dveřních zárubní pl. do 2 m2</t>
  </si>
  <si>
    <t>968083003</t>
  </si>
  <si>
    <t>Vybourání plastových oken do 4 m2</t>
  </si>
  <si>
    <t>970031300</t>
  </si>
  <si>
    <t>Vrtání jádrové do zdiva cihelného do D 300 mm</t>
  </si>
  <si>
    <t>978059531</t>
  </si>
  <si>
    <t>Odsekání vnitřních obkladů stěn nad 2 m2</t>
  </si>
  <si>
    <t>4,45*1,5</t>
  </si>
  <si>
    <t>460030081</t>
  </si>
  <si>
    <t>Řezání spáry v asfaltu nebo betonu</t>
  </si>
  <si>
    <t>998011002</t>
  </si>
  <si>
    <t>Přesun hmot pro budovy zděné výšky do 12 m</t>
  </si>
  <si>
    <t>Přesun hmot</t>
  </si>
  <si>
    <t>POL7_</t>
  </si>
  <si>
    <t>713121111</t>
  </si>
  <si>
    <t>Montáž tepelné izolace podlah na sucho, jednovrstvá s dodáním EPS 150S tl. 50 mm separační folie a dilatačních pásek</t>
  </si>
  <si>
    <t>1,4*1,2</t>
  </si>
  <si>
    <t>720 01</t>
  </si>
  <si>
    <t>Úprava napojení vodovodu a kanalizace, rozvody potrubí ke dřezům</t>
  </si>
  <si>
    <t>soubor</t>
  </si>
  <si>
    <t>Potrubí včetně tvarovek, rozebiratelných svěrných spojek a zednických výpomocí.</t>
  </si>
  <si>
    <t>POP</t>
  </si>
  <si>
    <t>potrubí vodovodu - 10m</t>
  </si>
  <si>
    <t>potrubí kanalizace - 5m</t>
  </si>
  <si>
    <t>728  01</t>
  </si>
  <si>
    <t>D+M komínová digestoř včetně odtahového kruhového potrubí 125mm a zpětné klapky a  krycí mřížky, délka potrubí 4m</t>
  </si>
  <si>
    <t>735111810</t>
  </si>
  <si>
    <t>Demontáž těles otopných litinových článkových</t>
  </si>
  <si>
    <t>735151165</t>
  </si>
  <si>
    <t xml:space="preserve">Otopné těleso panelové Radik Plan Klasik 11, v. 600 mm, dl. 900 mm </t>
  </si>
  <si>
    <t>735159111</t>
  </si>
  <si>
    <t>Montáž panelových těles Radik do délky 1600 mm včetně úpravy stávajícího potrubí a termoregulační hlavice</t>
  </si>
  <si>
    <t>766670011</t>
  </si>
  <si>
    <t>Dodávka a montáž obložkové zárubně a dřevěného křídla dveří posuvných</t>
  </si>
  <si>
    <t>766812115</t>
  </si>
  <si>
    <t>Dodávka a montáž kuchyňských linek dřevěných včetně podlinkového osvětlení nerezových dřezů baterií a varné desky</t>
  </si>
  <si>
    <t>766 01</t>
  </si>
  <si>
    <t>Dodávka a montáž dřevěného schodiště 1,2*0,9m</t>
  </si>
  <si>
    <t>766 02</t>
  </si>
  <si>
    <t>Šatní skříňka laminátová 1,33*0,435m</t>
  </si>
  <si>
    <t>766 03</t>
  </si>
  <si>
    <t>D+M dřevěná oddělující branka</t>
  </si>
  <si>
    <t>766 04</t>
  </si>
  <si>
    <t>Šatní skříňka 0,3*0,5*0,9m</t>
  </si>
  <si>
    <t>342012221</t>
  </si>
  <si>
    <t>Příčka SDK tl.100 mm,ocel.kce,1x oplášť.,RB 12,5mm izolace tloušťky 60</t>
  </si>
  <si>
    <t>2,75+2,55*3,9+1,2*3,15-3,2</t>
  </si>
  <si>
    <t>416021126</t>
  </si>
  <si>
    <t>Podhledy SDK, kovová.kce CD. 1x deska RF 15 mm</t>
  </si>
  <si>
    <t>767587211</t>
  </si>
  <si>
    <t>Podhled minerální Knauf,vidit.kce,kazeta 600x600mm využitím stávajících kazet</t>
  </si>
  <si>
    <t>Podhled minerální Knauf,vidit.kce,kazeta 600x600mm Thermatex Fresko. SK, tl. 15 mm</t>
  </si>
  <si>
    <t>767995105</t>
  </si>
  <si>
    <t>Výroba a montáž kov. atypických konstr. do 100 kg (stropní konstrukce včetně tr plechu a kotvícího  materiálu)</t>
  </si>
  <si>
    <t>kg</t>
  </si>
  <si>
    <t>767995108</t>
  </si>
  <si>
    <t>Výroba a montáž kov. atypických konstr. nad 500 kg (kovové schodiště vč. spojovacího a kotvícího materiálu)</t>
  </si>
  <si>
    <t>767 01</t>
  </si>
  <si>
    <t>Demontáž kazetových podhledů</t>
  </si>
  <si>
    <t>0,5*1,2+3,05*3,3+0,5*5,46</t>
  </si>
  <si>
    <t>767 02</t>
  </si>
  <si>
    <t>Výměna stropních kazet, uskladnění stávajících Stropní kazeta Thermatex Fresko. SK, tl. 15 mm</t>
  </si>
  <si>
    <t>767-08</t>
  </si>
  <si>
    <t>D+M  Skleněná stříška pro závětří zavěšená na táhlech, r.900x1400mm</t>
  </si>
  <si>
    <t>776220110</t>
  </si>
  <si>
    <t>Lepení podlah z PVC na stupnice rovné včetně schodové lišty hliníkové</t>
  </si>
  <si>
    <t>776421100</t>
  </si>
  <si>
    <t>Lepení podlahových soklíků z PVC a vinylu včetně dodávky soklíku PVC</t>
  </si>
  <si>
    <t>776431020</t>
  </si>
  <si>
    <t>Lepení podlahových soklíků z kobercových pásů včetně plastových kobercových lišt</t>
  </si>
  <si>
    <t>776511000</t>
  </si>
  <si>
    <t>Lepení povlakových podlah z pásů</t>
  </si>
  <si>
    <t>1,2*1,43+4,45*1,2+3,48*2,75+1,4*0,65+0,9+0,65+2,75*2,45+1</t>
  </si>
  <si>
    <t>776511820</t>
  </si>
  <si>
    <t>Odstranění PVC a koberců lepených s podložkou z ploch nad 20 m2</t>
  </si>
  <si>
    <t>52+5,34+18,34+47,21</t>
  </si>
  <si>
    <t>776572100</t>
  </si>
  <si>
    <t>Lepení povlakových podlah z pásů textilních</t>
  </si>
  <si>
    <t>776981121</t>
  </si>
  <si>
    <t>Lišta nerezová přechodová</t>
  </si>
  <si>
    <t>28412260.A</t>
  </si>
  <si>
    <t>Podlahovina PVC tl. 2 mm v pásech s třídou reakce na oheň Cfl</t>
  </si>
  <si>
    <t>69741110</t>
  </si>
  <si>
    <t>Koberec smyčkový zátěžový s v pásech s třídou reakce na oheň Cfl</t>
  </si>
  <si>
    <t>49,74*1,15</t>
  </si>
  <si>
    <t>781475120</t>
  </si>
  <si>
    <t>Obklad vnitřní stěn keramický, do tmele, 30x60 cm, spárování</t>
  </si>
  <si>
    <t>4,5*0,5</t>
  </si>
  <si>
    <t>59761001</t>
  </si>
  <si>
    <t>Obkladačka 30x60 cm</t>
  </si>
  <si>
    <t>783225600</t>
  </si>
  <si>
    <t>Nátěr syntetický kovových konstrukcí 2x email</t>
  </si>
  <si>
    <t>OK stropu : 2</t>
  </si>
  <si>
    <t>zárubně : 3</t>
  </si>
  <si>
    <t>783226100</t>
  </si>
  <si>
    <t>Nátěr syntetický kovových konstrukcí základní</t>
  </si>
  <si>
    <t>799 01</t>
  </si>
  <si>
    <t>D+M vestavná myčka nádobí</t>
  </si>
  <si>
    <t>M21   01</t>
  </si>
  <si>
    <t>Elektroinstalace (samostatný výkaz výměr)</t>
  </si>
  <si>
    <t>kompl</t>
  </si>
  <si>
    <t>979081111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</si>
  <si>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</si>
  <si>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</si>
  <si>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</si>
  <si>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</si>
  <si>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</t>
  </si>
  <si>
    <t>Příplatek k odvozu za každý další 1 km</t>
  </si>
  <si>
    <t>979990107</t>
  </si>
  <si>
    <t>Poplatek za uložení suti - směs betonu, cihel, dřeva, skupina odpadu 170904</t>
  </si>
  <si>
    <t>979087311</t>
  </si>
  <si>
    <t>Vodorovné přemístění suti nošením do 10 m</t>
  </si>
  <si>
    <t>S naložením suti nebo vybouraných hmot do dopravního prostředku a na jejich vyložením, popřípadě přeložením na normální dopravní prostředek.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</si>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</sst>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B7" sqref="B7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14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45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973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SUMIF(F52:F75,A16,I52:I75)+SUMIF(F52:F75,"PSU",I52:I75)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SUMIF(F52:F75,A17,I52:I75)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SUMIF(F52:F75,A18,I52:I75)</f>
        <v>0</v>
      </c>
      <c r="J18" s="85"/>
    </row>
    <row r="19" spans="1:10" ht="23.25" customHeight="1" x14ac:dyDescent="0.25">
      <c r="A19" s="199" t="s">
        <v>109</v>
      </c>
      <c r="B19" s="38" t="s">
        <v>29</v>
      </c>
      <c r="C19" s="62"/>
      <c r="D19" s="63"/>
      <c r="E19" s="83"/>
      <c r="F19" s="84"/>
      <c r="G19" s="83"/>
      <c r="H19" s="84"/>
      <c r="I19" s="83">
        <f>SUMIF(F52:F75,A19,I52:I75)</f>
        <v>0</v>
      </c>
      <c r="J19" s="85"/>
    </row>
    <row r="20" spans="1:10" ht="23.25" customHeight="1" x14ac:dyDescent="0.25">
      <c r="A20" s="199" t="s">
        <v>110</v>
      </c>
      <c r="B20" s="38" t="s">
        <v>30</v>
      </c>
      <c r="C20" s="62"/>
      <c r="D20" s="63"/>
      <c r="E20" s="83"/>
      <c r="F20" s="84"/>
      <c r="G20" s="83"/>
      <c r="H20" s="84"/>
      <c r="I20" s="83">
        <f>SUMIF(F52:F75,A20,I52:I75)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49</v>
      </c>
      <c r="C39" s="148"/>
      <c r="D39" s="148"/>
      <c r="E39" s="148"/>
      <c r="F39" s="149">
        <f>'01 01 Pol'!AE142</f>
        <v>0</v>
      </c>
      <c r="G39" s="150">
        <f>'01 01 Pol'!AF142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4" t="s">
        <v>43</v>
      </c>
      <c r="C40" s="155" t="s">
        <v>45</v>
      </c>
      <c r="D40" s="155"/>
      <c r="E40" s="155"/>
      <c r="F40" s="156">
        <f>'01 01 Pol'!AE142</f>
        <v>0</v>
      </c>
      <c r="G40" s="157">
        <f>'01 01 Pol'!AF142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'01 01 Pol'!AE142</f>
        <v>0</v>
      </c>
      <c r="G41" s="151">
        <f>'01 01 Pol'!AF142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5">
      <c r="A42" s="136"/>
      <c r="B42" s="162" t="s">
        <v>50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5">
      <c r="A44" t="s">
        <v>52</v>
      </c>
      <c r="B44" t="s">
        <v>53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9" spans="1:10" ht="15.6" x14ac:dyDescent="0.3">
      <c r="B49" s="178" t="s">
        <v>58</v>
      </c>
    </row>
    <row r="51" spans="1:10" ht="25.5" customHeight="1" x14ac:dyDescent="0.25">
      <c r="A51" s="180"/>
      <c r="B51" s="183" t="s">
        <v>18</v>
      </c>
      <c r="C51" s="183" t="s">
        <v>6</v>
      </c>
      <c r="D51" s="184"/>
      <c r="E51" s="184"/>
      <c r="F51" s="185" t="s">
        <v>59</v>
      </c>
      <c r="G51" s="185"/>
      <c r="H51" s="185"/>
      <c r="I51" s="185" t="s">
        <v>31</v>
      </c>
      <c r="J51" s="185" t="s">
        <v>0</v>
      </c>
    </row>
    <row r="52" spans="1:10" ht="36.75" customHeight="1" x14ac:dyDescent="0.25">
      <c r="A52" s="181"/>
      <c r="B52" s="186" t="s">
        <v>60</v>
      </c>
      <c r="C52" s="187" t="s">
        <v>61</v>
      </c>
      <c r="D52" s="188"/>
      <c r="E52" s="188"/>
      <c r="F52" s="195" t="s">
        <v>26</v>
      </c>
      <c r="G52" s="196"/>
      <c r="H52" s="196"/>
      <c r="I52" s="196">
        <f>'01 01 Pol'!G8</f>
        <v>0</v>
      </c>
      <c r="J52" s="192" t="str">
        <f>IF(I76=0,"",I52/I76*100)</f>
        <v/>
      </c>
    </row>
    <row r="53" spans="1:10" ht="36.75" customHeight="1" x14ac:dyDescent="0.25">
      <c r="A53" s="181"/>
      <c r="B53" s="186" t="s">
        <v>62</v>
      </c>
      <c r="C53" s="187" t="s">
        <v>63</v>
      </c>
      <c r="D53" s="188"/>
      <c r="E53" s="188"/>
      <c r="F53" s="195" t="s">
        <v>26</v>
      </c>
      <c r="G53" s="196"/>
      <c r="H53" s="196"/>
      <c r="I53" s="196">
        <f>'01 01 Pol'!G14</f>
        <v>0</v>
      </c>
      <c r="J53" s="192" t="str">
        <f>IF(I76=0,"",I53/I76*100)</f>
        <v/>
      </c>
    </row>
    <row r="54" spans="1:10" ht="36.75" customHeight="1" x14ac:dyDescent="0.25">
      <c r="A54" s="181"/>
      <c r="B54" s="186" t="s">
        <v>64</v>
      </c>
      <c r="C54" s="187" t="s">
        <v>65</v>
      </c>
      <c r="D54" s="188"/>
      <c r="E54" s="188"/>
      <c r="F54" s="195" t="s">
        <v>26</v>
      </c>
      <c r="G54" s="196"/>
      <c r="H54" s="196"/>
      <c r="I54" s="196">
        <f>'01 01 Pol'!G19</f>
        <v>0</v>
      </c>
      <c r="J54" s="192" t="str">
        <f>IF(I76=0,"",I54/I76*100)</f>
        <v/>
      </c>
    </row>
    <row r="55" spans="1:10" ht="36.75" customHeight="1" x14ac:dyDescent="0.25">
      <c r="A55" s="181"/>
      <c r="B55" s="186" t="s">
        <v>66</v>
      </c>
      <c r="C55" s="187" t="s">
        <v>67</v>
      </c>
      <c r="D55" s="188"/>
      <c r="E55" s="188"/>
      <c r="F55" s="195" t="s">
        <v>26</v>
      </c>
      <c r="G55" s="196"/>
      <c r="H55" s="196"/>
      <c r="I55" s="196">
        <f>'01 01 Pol'!G22</f>
        <v>0</v>
      </c>
      <c r="J55" s="192" t="str">
        <f>IF(I76=0,"",I55/I76*100)</f>
        <v/>
      </c>
    </row>
    <row r="56" spans="1:10" ht="36.75" customHeight="1" x14ac:dyDescent="0.25">
      <c r="A56" s="181"/>
      <c r="B56" s="186" t="s">
        <v>68</v>
      </c>
      <c r="C56" s="187" t="s">
        <v>69</v>
      </c>
      <c r="D56" s="188"/>
      <c r="E56" s="188"/>
      <c r="F56" s="195" t="s">
        <v>26</v>
      </c>
      <c r="G56" s="196"/>
      <c r="H56" s="196"/>
      <c r="I56" s="196">
        <f>'01 01 Pol'!G25</f>
        <v>0</v>
      </c>
      <c r="J56" s="192" t="str">
        <f>IF(I76=0,"",I56/I76*100)</f>
        <v/>
      </c>
    </row>
    <row r="57" spans="1:10" ht="36.75" customHeight="1" x14ac:dyDescent="0.25">
      <c r="A57" s="181"/>
      <c r="B57" s="186" t="s">
        <v>70</v>
      </c>
      <c r="C57" s="187" t="s">
        <v>71</v>
      </c>
      <c r="D57" s="188"/>
      <c r="E57" s="188"/>
      <c r="F57" s="195" t="s">
        <v>26</v>
      </c>
      <c r="G57" s="196"/>
      <c r="H57" s="196"/>
      <c r="I57" s="196">
        <f>'01 01 Pol'!G32</f>
        <v>0</v>
      </c>
      <c r="J57" s="192" t="str">
        <f>IF(I76=0,"",I57/I76*100)</f>
        <v/>
      </c>
    </row>
    <row r="58" spans="1:10" ht="36.75" customHeight="1" x14ac:dyDescent="0.25">
      <c r="A58" s="181"/>
      <c r="B58" s="186" t="s">
        <v>72</v>
      </c>
      <c r="C58" s="187" t="s">
        <v>73</v>
      </c>
      <c r="D58" s="188"/>
      <c r="E58" s="188"/>
      <c r="F58" s="195" t="s">
        <v>26</v>
      </c>
      <c r="G58" s="196"/>
      <c r="H58" s="196"/>
      <c r="I58" s="196">
        <f>'01 01 Pol'!G34</f>
        <v>0</v>
      </c>
      <c r="J58" s="192" t="str">
        <f>IF(I76=0,"",I58/I76*100)</f>
        <v/>
      </c>
    </row>
    <row r="59" spans="1:10" ht="36.75" customHeight="1" x14ac:dyDescent="0.25">
      <c r="A59" s="181"/>
      <c r="B59" s="186" t="s">
        <v>74</v>
      </c>
      <c r="C59" s="187" t="s">
        <v>75</v>
      </c>
      <c r="D59" s="188"/>
      <c r="E59" s="188"/>
      <c r="F59" s="195" t="s">
        <v>26</v>
      </c>
      <c r="G59" s="196"/>
      <c r="H59" s="196"/>
      <c r="I59" s="196">
        <f>'01 01 Pol'!G39</f>
        <v>0</v>
      </c>
      <c r="J59" s="192" t="str">
        <f>IF(I76=0,"",I59/I76*100)</f>
        <v/>
      </c>
    </row>
    <row r="60" spans="1:10" ht="36.75" customHeight="1" x14ac:dyDescent="0.25">
      <c r="A60" s="181"/>
      <c r="B60" s="186" t="s">
        <v>76</v>
      </c>
      <c r="C60" s="187" t="s">
        <v>77</v>
      </c>
      <c r="D60" s="188"/>
      <c r="E60" s="188"/>
      <c r="F60" s="195" t="s">
        <v>26</v>
      </c>
      <c r="G60" s="196"/>
      <c r="H60" s="196"/>
      <c r="I60" s="196">
        <f>'01 01 Pol'!G48</f>
        <v>0</v>
      </c>
      <c r="J60" s="192" t="str">
        <f>IF(I76=0,"",I60/I76*100)</f>
        <v/>
      </c>
    </row>
    <row r="61" spans="1:10" ht="36.75" customHeight="1" x14ac:dyDescent="0.25">
      <c r="A61" s="181"/>
      <c r="B61" s="186" t="s">
        <v>78</v>
      </c>
      <c r="C61" s="187" t="s">
        <v>79</v>
      </c>
      <c r="D61" s="188"/>
      <c r="E61" s="188"/>
      <c r="F61" s="195" t="s">
        <v>26</v>
      </c>
      <c r="G61" s="196"/>
      <c r="H61" s="196"/>
      <c r="I61" s="196">
        <f>'01 01 Pol'!G50</f>
        <v>0</v>
      </c>
      <c r="J61" s="192" t="str">
        <f>IF(I76=0,"",I61/I76*100)</f>
        <v/>
      </c>
    </row>
    <row r="62" spans="1:10" ht="36.75" customHeight="1" x14ac:dyDescent="0.25">
      <c r="A62" s="181"/>
      <c r="B62" s="186" t="s">
        <v>80</v>
      </c>
      <c r="C62" s="187" t="s">
        <v>81</v>
      </c>
      <c r="D62" s="188"/>
      <c r="E62" s="188"/>
      <c r="F62" s="195" t="s">
        <v>26</v>
      </c>
      <c r="G62" s="196"/>
      <c r="H62" s="196"/>
      <c r="I62" s="196">
        <f>'01 01 Pol'!G57</f>
        <v>0</v>
      </c>
      <c r="J62" s="192" t="str">
        <f>IF(I76=0,"",I62/I76*100)</f>
        <v/>
      </c>
    </row>
    <row r="63" spans="1:10" ht="36.75" customHeight="1" x14ac:dyDescent="0.25">
      <c r="A63" s="181"/>
      <c r="B63" s="186" t="s">
        <v>82</v>
      </c>
      <c r="C63" s="187" t="s">
        <v>83</v>
      </c>
      <c r="D63" s="188"/>
      <c r="E63" s="188"/>
      <c r="F63" s="195" t="s">
        <v>26</v>
      </c>
      <c r="G63" s="196"/>
      <c r="H63" s="196"/>
      <c r="I63" s="196">
        <f>'01 01 Pol'!G70</f>
        <v>0</v>
      </c>
      <c r="J63" s="192" t="str">
        <f>IF(I76=0,"",I63/I76*100)</f>
        <v/>
      </c>
    </row>
    <row r="64" spans="1:10" ht="36.75" customHeight="1" x14ac:dyDescent="0.25">
      <c r="A64" s="181"/>
      <c r="B64" s="186" t="s">
        <v>84</v>
      </c>
      <c r="C64" s="187" t="s">
        <v>85</v>
      </c>
      <c r="D64" s="188"/>
      <c r="E64" s="188"/>
      <c r="F64" s="195" t="s">
        <v>27</v>
      </c>
      <c r="G64" s="196"/>
      <c r="H64" s="196"/>
      <c r="I64" s="196">
        <f>'01 01 Pol'!G72</f>
        <v>0</v>
      </c>
      <c r="J64" s="192" t="str">
        <f>IF(I76=0,"",I64/I76*100)</f>
        <v/>
      </c>
    </row>
    <row r="65" spans="1:10" ht="36.75" customHeight="1" x14ac:dyDescent="0.25">
      <c r="A65" s="181"/>
      <c r="B65" s="186" t="s">
        <v>86</v>
      </c>
      <c r="C65" s="187" t="s">
        <v>87</v>
      </c>
      <c r="D65" s="188"/>
      <c r="E65" s="188"/>
      <c r="F65" s="195" t="s">
        <v>27</v>
      </c>
      <c r="G65" s="196"/>
      <c r="H65" s="196"/>
      <c r="I65" s="196">
        <f>'01 01 Pol'!G75</f>
        <v>0</v>
      </c>
      <c r="J65" s="192" t="str">
        <f>IF(I76=0,"",I65/I76*100)</f>
        <v/>
      </c>
    </row>
    <row r="66" spans="1:10" ht="36.75" customHeight="1" x14ac:dyDescent="0.25">
      <c r="A66" s="181"/>
      <c r="B66" s="186" t="s">
        <v>88</v>
      </c>
      <c r="C66" s="187" t="s">
        <v>89</v>
      </c>
      <c r="D66" s="188"/>
      <c r="E66" s="188"/>
      <c r="F66" s="195" t="s">
        <v>27</v>
      </c>
      <c r="G66" s="196"/>
      <c r="H66" s="196"/>
      <c r="I66" s="196">
        <f>'01 01 Pol'!G80</f>
        <v>0</v>
      </c>
      <c r="J66" s="192" t="str">
        <f>IF(I76=0,"",I66/I76*100)</f>
        <v/>
      </c>
    </row>
    <row r="67" spans="1:10" ht="36.75" customHeight="1" x14ac:dyDescent="0.25">
      <c r="A67" s="181"/>
      <c r="B67" s="186" t="s">
        <v>90</v>
      </c>
      <c r="C67" s="187" t="s">
        <v>91</v>
      </c>
      <c r="D67" s="188"/>
      <c r="E67" s="188"/>
      <c r="F67" s="195" t="s">
        <v>27</v>
      </c>
      <c r="G67" s="196"/>
      <c r="H67" s="196"/>
      <c r="I67" s="196">
        <f>'01 01 Pol'!G82</f>
        <v>0</v>
      </c>
      <c r="J67" s="192" t="str">
        <f>IF(I76=0,"",I67/I76*100)</f>
        <v/>
      </c>
    </row>
    <row r="68" spans="1:10" ht="36.75" customHeight="1" x14ac:dyDescent="0.25">
      <c r="A68" s="181"/>
      <c r="B68" s="186" t="s">
        <v>92</v>
      </c>
      <c r="C68" s="187" t="s">
        <v>93</v>
      </c>
      <c r="D68" s="188"/>
      <c r="E68" s="188"/>
      <c r="F68" s="195" t="s">
        <v>27</v>
      </c>
      <c r="G68" s="196"/>
      <c r="H68" s="196"/>
      <c r="I68" s="196">
        <f>'01 01 Pol'!G86</f>
        <v>0</v>
      </c>
      <c r="J68" s="192" t="str">
        <f>IF(I76=0,"",I68/I76*100)</f>
        <v/>
      </c>
    </row>
    <row r="69" spans="1:10" ht="36.75" customHeight="1" x14ac:dyDescent="0.25">
      <c r="A69" s="181"/>
      <c r="B69" s="186" t="s">
        <v>94</v>
      </c>
      <c r="C69" s="187" t="s">
        <v>95</v>
      </c>
      <c r="D69" s="188"/>
      <c r="E69" s="188"/>
      <c r="F69" s="195" t="s">
        <v>27</v>
      </c>
      <c r="G69" s="196"/>
      <c r="H69" s="196"/>
      <c r="I69" s="196">
        <f>'01 01 Pol'!G93</f>
        <v>0</v>
      </c>
      <c r="J69" s="192" t="str">
        <f>IF(I76=0,"",I69/I76*100)</f>
        <v/>
      </c>
    </row>
    <row r="70" spans="1:10" ht="36.75" customHeight="1" x14ac:dyDescent="0.25">
      <c r="A70" s="181"/>
      <c r="B70" s="186" t="s">
        <v>96</v>
      </c>
      <c r="C70" s="187" t="s">
        <v>97</v>
      </c>
      <c r="D70" s="188"/>
      <c r="E70" s="188"/>
      <c r="F70" s="195" t="s">
        <v>27</v>
      </c>
      <c r="G70" s="196"/>
      <c r="H70" s="196"/>
      <c r="I70" s="196">
        <f>'01 01 Pol'!G106</f>
        <v>0</v>
      </c>
      <c r="J70" s="192" t="str">
        <f>IF(I76=0,"",I70/I76*100)</f>
        <v/>
      </c>
    </row>
    <row r="71" spans="1:10" ht="36.75" customHeight="1" x14ac:dyDescent="0.25">
      <c r="A71" s="181"/>
      <c r="B71" s="186" t="s">
        <v>98</v>
      </c>
      <c r="C71" s="187" t="s">
        <v>99</v>
      </c>
      <c r="D71" s="188"/>
      <c r="E71" s="188"/>
      <c r="F71" s="195" t="s">
        <v>27</v>
      </c>
      <c r="G71" s="196"/>
      <c r="H71" s="196"/>
      <c r="I71" s="196">
        <f>'01 01 Pol'!G119</f>
        <v>0</v>
      </c>
      <c r="J71" s="192" t="str">
        <f>IF(I76=0,"",I71/I76*100)</f>
        <v/>
      </c>
    </row>
    <row r="72" spans="1:10" ht="36.75" customHeight="1" x14ac:dyDescent="0.25">
      <c r="A72" s="181"/>
      <c r="B72" s="186" t="s">
        <v>100</v>
      </c>
      <c r="C72" s="187" t="s">
        <v>101</v>
      </c>
      <c r="D72" s="188"/>
      <c r="E72" s="188"/>
      <c r="F72" s="195" t="s">
        <v>27</v>
      </c>
      <c r="G72" s="196"/>
      <c r="H72" s="196"/>
      <c r="I72" s="196">
        <f>'01 01 Pol'!G123</f>
        <v>0</v>
      </c>
      <c r="J72" s="192" t="str">
        <f>IF(I76=0,"",I72/I76*100)</f>
        <v/>
      </c>
    </row>
    <row r="73" spans="1:10" ht="36.75" customHeight="1" x14ac:dyDescent="0.25">
      <c r="A73" s="181"/>
      <c r="B73" s="186" t="s">
        <v>102</v>
      </c>
      <c r="C73" s="187" t="s">
        <v>103</v>
      </c>
      <c r="D73" s="188"/>
      <c r="E73" s="188"/>
      <c r="F73" s="195" t="s">
        <v>27</v>
      </c>
      <c r="G73" s="196"/>
      <c r="H73" s="196"/>
      <c r="I73" s="196">
        <f>'01 01 Pol'!G130</f>
        <v>0</v>
      </c>
      <c r="J73" s="192" t="str">
        <f>IF(I76=0,"",I73/I76*100)</f>
        <v/>
      </c>
    </row>
    <row r="74" spans="1:10" ht="36.75" customHeight="1" x14ac:dyDescent="0.25">
      <c r="A74" s="181"/>
      <c r="B74" s="186" t="s">
        <v>104</v>
      </c>
      <c r="C74" s="187" t="s">
        <v>105</v>
      </c>
      <c r="D74" s="188"/>
      <c r="E74" s="188"/>
      <c r="F74" s="195" t="s">
        <v>28</v>
      </c>
      <c r="G74" s="196"/>
      <c r="H74" s="196"/>
      <c r="I74" s="196">
        <f>'01 01 Pol'!G132</f>
        <v>0</v>
      </c>
      <c r="J74" s="192" t="str">
        <f>IF(I76=0,"",I74/I76*100)</f>
        <v/>
      </c>
    </row>
    <row r="75" spans="1:10" ht="36.75" customHeight="1" x14ac:dyDescent="0.25">
      <c r="A75" s="181"/>
      <c r="B75" s="186" t="s">
        <v>106</v>
      </c>
      <c r="C75" s="187" t="s">
        <v>107</v>
      </c>
      <c r="D75" s="188"/>
      <c r="E75" s="188"/>
      <c r="F75" s="195" t="s">
        <v>108</v>
      </c>
      <c r="G75" s="196"/>
      <c r="H75" s="196"/>
      <c r="I75" s="196">
        <f>'01 01 Pol'!G134</f>
        <v>0</v>
      </c>
      <c r="J75" s="192" t="str">
        <f>IF(I76=0,"",I75/I76*100)</f>
        <v/>
      </c>
    </row>
    <row r="76" spans="1:10" ht="25.5" customHeight="1" x14ac:dyDescent="0.25">
      <c r="A76" s="182"/>
      <c r="B76" s="189" t="s">
        <v>1</v>
      </c>
      <c r="C76" s="190"/>
      <c r="D76" s="191"/>
      <c r="E76" s="191"/>
      <c r="F76" s="197"/>
      <c r="G76" s="198"/>
      <c r="H76" s="198"/>
      <c r="I76" s="198">
        <f>SUM(I52:I75)</f>
        <v>0</v>
      </c>
      <c r="J76" s="193">
        <f>SUM(J52:J75)</f>
        <v>0</v>
      </c>
    </row>
    <row r="77" spans="1:10" x14ac:dyDescent="0.25">
      <c r="F77" s="135"/>
      <c r="G77" s="135"/>
      <c r="H77" s="135"/>
      <c r="I77" s="135"/>
      <c r="J77" s="194"/>
    </row>
    <row r="78" spans="1:10" x14ac:dyDescent="0.25">
      <c r="F78" s="135"/>
      <c r="G78" s="135"/>
      <c r="H78" s="135"/>
      <c r="I78" s="135"/>
      <c r="J78" s="194"/>
    </row>
    <row r="79" spans="1:10" x14ac:dyDescent="0.25">
      <c r="F79" s="135"/>
      <c r="G79" s="135"/>
      <c r="H79" s="135"/>
      <c r="I79" s="135"/>
      <c r="J79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8AA4-50AF-4EE2-AA36-DB322F99F48C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111</v>
      </c>
    </row>
    <row r="2" spans="1:60" ht="25.05" customHeight="1" x14ac:dyDescent="0.25">
      <c r="A2" s="201" t="s">
        <v>8</v>
      </c>
      <c r="B2" s="49" t="s">
        <v>48</v>
      </c>
      <c r="C2" s="204" t="s">
        <v>45</v>
      </c>
      <c r="D2" s="202"/>
      <c r="E2" s="202"/>
      <c r="F2" s="202"/>
      <c r="G2" s="203"/>
      <c r="AG2" t="s">
        <v>112</v>
      </c>
    </row>
    <row r="3" spans="1:60" ht="25.05" customHeight="1" x14ac:dyDescent="0.25">
      <c r="A3" s="201" t="s">
        <v>9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112</v>
      </c>
      <c r="AG3" t="s">
        <v>113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114</v>
      </c>
    </row>
    <row r="5" spans="1:60" x14ac:dyDescent="0.25">
      <c r="D5" s="10"/>
    </row>
    <row r="6" spans="1:60" ht="39.6" x14ac:dyDescent="0.25">
      <c r="A6" s="211" t="s">
        <v>115</v>
      </c>
      <c r="B6" s="213" t="s">
        <v>116</v>
      </c>
      <c r="C6" s="213" t="s">
        <v>117</v>
      </c>
      <c r="D6" s="212" t="s">
        <v>118</v>
      </c>
      <c r="E6" s="211" t="s">
        <v>119</v>
      </c>
      <c r="F6" s="210" t="s">
        <v>120</v>
      </c>
      <c r="G6" s="211" t="s">
        <v>31</v>
      </c>
      <c r="H6" s="214" t="s">
        <v>32</v>
      </c>
      <c r="I6" s="214" t="s">
        <v>121</v>
      </c>
      <c r="J6" s="214" t="s">
        <v>33</v>
      </c>
      <c r="K6" s="214" t="s">
        <v>122</v>
      </c>
      <c r="L6" s="214" t="s">
        <v>123</v>
      </c>
      <c r="M6" s="214" t="s">
        <v>124</v>
      </c>
      <c r="N6" s="214" t="s">
        <v>125</v>
      </c>
      <c r="O6" s="214" t="s">
        <v>126</v>
      </c>
      <c r="P6" s="214" t="s">
        <v>127</v>
      </c>
      <c r="Q6" s="214" t="s">
        <v>128</v>
      </c>
      <c r="R6" s="214" t="s">
        <v>129</v>
      </c>
      <c r="S6" s="214" t="s">
        <v>130</v>
      </c>
      <c r="T6" s="214" t="s">
        <v>131</v>
      </c>
      <c r="U6" s="214" t="s">
        <v>132</v>
      </c>
      <c r="V6" s="214" t="s">
        <v>133</v>
      </c>
      <c r="W6" s="214" t="s">
        <v>134</v>
      </c>
      <c r="X6" s="214" t="s">
        <v>135</v>
      </c>
      <c r="Y6" s="214" t="s">
        <v>136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1" t="s">
        <v>137</v>
      </c>
      <c r="B8" s="242" t="s">
        <v>60</v>
      </c>
      <c r="C8" s="263" t="s">
        <v>61</v>
      </c>
      <c r="D8" s="243"/>
      <c r="E8" s="244"/>
      <c r="F8" s="245"/>
      <c r="G8" s="246">
        <f>SUMIF(AG9:AG13,"&lt;&gt;NOR",G9:G13)</f>
        <v>0</v>
      </c>
      <c r="H8" s="240"/>
      <c r="I8" s="240">
        <f>SUM(I9:I13)</f>
        <v>0</v>
      </c>
      <c r="J8" s="240"/>
      <c r="K8" s="240">
        <f>SUM(K9:K13)</f>
        <v>0</v>
      </c>
      <c r="L8" s="240"/>
      <c r="M8" s="240">
        <f>SUM(M9:M13)</f>
        <v>0</v>
      </c>
      <c r="N8" s="239"/>
      <c r="O8" s="239">
        <f>SUM(O9:O13)</f>
        <v>0</v>
      </c>
      <c r="P8" s="239"/>
      <c r="Q8" s="239">
        <f>SUM(Q9:Q13)</f>
        <v>0</v>
      </c>
      <c r="R8" s="240"/>
      <c r="S8" s="240"/>
      <c r="T8" s="240"/>
      <c r="U8" s="240"/>
      <c r="V8" s="240">
        <f>SUM(V9:V13)</f>
        <v>5.22</v>
      </c>
      <c r="W8" s="240"/>
      <c r="X8" s="240"/>
      <c r="Y8" s="240"/>
      <c r="AG8" t="s">
        <v>138</v>
      </c>
    </row>
    <row r="9" spans="1:60" ht="20.399999999999999" outlineLevel="1" x14ac:dyDescent="0.25">
      <c r="A9" s="254">
        <v>1</v>
      </c>
      <c r="B9" s="255" t="s">
        <v>139</v>
      </c>
      <c r="C9" s="264" t="s">
        <v>140</v>
      </c>
      <c r="D9" s="256" t="s">
        <v>141</v>
      </c>
      <c r="E9" s="257">
        <v>9.6000000000000002E-2</v>
      </c>
      <c r="F9" s="258"/>
      <c r="G9" s="259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142</v>
      </c>
      <c r="T9" s="235" t="s">
        <v>143</v>
      </c>
      <c r="U9" s="235">
        <v>30.207999999999998</v>
      </c>
      <c r="V9" s="235">
        <f>ROUND(E9*U9,2)</f>
        <v>2.9</v>
      </c>
      <c r="W9" s="235"/>
      <c r="X9" s="235" t="s">
        <v>144</v>
      </c>
      <c r="Y9" s="235" t="s">
        <v>145</v>
      </c>
      <c r="Z9" s="215"/>
      <c r="AA9" s="215"/>
      <c r="AB9" s="215"/>
      <c r="AC9" s="215"/>
      <c r="AD9" s="215"/>
      <c r="AE9" s="215"/>
      <c r="AF9" s="215"/>
      <c r="AG9" s="215" t="s">
        <v>146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54">
        <v>2</v>
      </c>
      <c r="B10" s="255" t="s">
        <v>147</v>
      </c>
      <c r="C10" s="264" t="s">
        <v>148</v>
      </c>
      <c r="D10" s="256" t="s">
        <v>141</v>
      </c>
      <c r="E10" s="257">
        <v>1.2</v>
      </c>
      <c r="F10" s="258"/>
      <c r="G10" s="259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21</v>
      </c>
      <c r="M10" s="235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5"/>
      <c r="S10" s="235" t="s">
        <v>142</v>
      </c>
      <c r="T10" s="235" t="s">
        <v>143</v>
      </c>
      <c r="U10" s="235">
        <v>0.11600000000000001</v>
      </c>
      <c r="V10" s="235">
        <f>ROUND(E10*U10,2)</f>
        <v>0.14000000000000001</v>
      </c>
      <c r="W10" s="235"/>
      <c r="X10" s="235" t="s">
        <v>144</v>
      </c>
      <c r="Y10" s="235" t="s">
        <v>145</v>
      </c>
      <c r="Z10" s="215"/>
      <c r="AA10" s="215"/>
      <c r="AB10" s="215"/>
      <c r="AC10" s="215"/>
      <c r="AD10" s="215"/>
      <c r="AE10" s="215"/>
      <c r="AF10" s="215"/>
      <c r="AG10" s="215" t="s">
        <v>146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48">
        <v>3</v>
      </c>
      <c r="B11" s="249" t="s">
        <v>149</v>
      </c>
      <c r="C11" s="265" t="s">
        <v>150</v>
      </c>
      <c r="D11" s="250" t="s">
        <v>141</v>
      </c>
      <c r="E11" s="251">
        <v>0.44800000000000001</v>
      </c>
      <c r="F11" s="252"/>
      <c r="G11" s="253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5"/>
      <c r="S11" s="235" t="s">
        <v>142</v>
      </c>
      <c r="T11" s="235" t="s">
        <v>143</v>
      </c>
      <c r="U11" s="235">
        <v>3.5329999999999999</v>
      </c>
      <c r="V11" s="235">
        <f>ROUND(E11*U11,2)</f>
        <v>1.58</v>
      </c>
      <c r="W11" s="235"/>
      <c r="X11" s="235" t="s">
        <v>144</v>
      </c>
      <c r="Y11" s="235" t="s">
        <v>145</v>
      </c>
      <c r="Z11" s="215"/>
      <c r="AA11" s="215"/>
      <c r="AB11" s="215"/>
      <c r="AC11" s="215"/>
      <c r="AD11" s="215"/>
      <c r="AE11" s="215"/>
      <c r="AF11" s="215"/>
      <c r="AG11" s="215" t="s">
        <v>146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5">
      <c r="A12" s="232"/>
      <c r="B12" s="233"/>
      <c r="C12" s="266" t="s">
        <v>151</v>
      </c>
      <c r="D12" s="237"/>
      <c r="E12" s="238">
        <v>0.44800000000000001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5"/>
      <c r="AA12" s="215"/>
      <c r="AB12" s="215"/>
      <c r="AC12" s="215"/>
      <c r="AD12" s="215"/>
      <c r="AE12" s="215"/>
      <c r="AF12" s="215"/>
      <c r="AG12" s="215" t="s">
        <v>152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0.399999999999999" outlineLevel="1" x14ac:dyDescent="0.25">
      <c r="A13" s="254">
        <v>4</v>
      </c>
      <c r="B13" s="255" t="s">
        <v>153</v>
      </c>
      <c r="C13" s="264" t="s">
        <v>154</v>
      </c>
      <c r="D13" s="256" t="s">
        <v>155</v>
      </c>
      <c r="E13" s="257">
        <v>10</v>
      </c>
      <c r="F13" s="258"/>
      <c r="G13" s="259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5"/>
      <c r="S13" s="235" t="s">
        <v>142</v>
      </c>
      <c r="T13" s="235" t="s">
        <v>143</v>
      </c>
      <c r="U13" s="235">
        <v>0.06</v>
      </c>
      <c r="V13" s="235">
        <f>ROUND(E13*U13,2)</f>
        <v>0.6</v>
      </c>
      <c r="W13" s="235"/>
      <c r="X13" s="235" t="s">
        <v>144</v>
      </c>
      <c r="Y13" s="235" t="s">
        <v>145</v>
      </c>
      <c r="Z13" s="215"/>
      <c r="AA13" s="215"/>
      <c r="AB13" s="215"/>
      <c r="AC13" s="215"/>
      <c r="AD13" s="215"/>
      <c r="AE13" s="215"/>
      <c r="AF13" s="215"/>
      <c r="AG13" s="215" t="s">
        <v>146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5">
      <c r="A14" s="241" t="s">
        <v>137</v>
      </c>
      <c r="B14" s="242" t="s">
        <v>62</v>
      </c>
      <c r="C14" s="263" t="s">
        <v>63</v>
      </c>
      <c r="D14" s="243"/>
      <c r="E14" s="244"/>
      <c r="F14" s="245"/>
      <c r="G14" s="246">
        <f>SUMIF(AG15:AG18,"&lt;&gt;NOR",G15:G18)</f>
        <v>0</v>
      </c>
      <c r="H14" s="240"/>
      <c r="I14" s="240">
        <f>SUM(I15:I18)</f>
        <v>0</v>
      </c>
      <c r="J14" s="240"/>
      <c r="K14" s="240">
        <f>SUM(K15:K18)</f>
        <v>0</v>
      </c>
      <c r="L14" s="240"/>
      <c r="M14" s="240">
        <f>SUM(M15:M18)</f>
        <v>0</v>
      </c>
      <c r="N14" s="239"/>
      <c r="O14" s="239">
        <f>SUM(O15:O18)</f>
        <v>2.3499999999999996</v>
      </c>
      <c r="P14" s="239"/>
      <c r="Q14" s="239">
        <f>SUM(Q15:Q18)</f>
        <v>0</v>
      </c>
      <c r="R14" s="240"/>
      <c r="S14" s="240"/>
      <c r="T14" s="240"/>
      <c r="U14" s="240"/>
      <c r="V14" s="240">
        <f>SUM(V15:V18)</f>
        <v>0.82</v>
      </c>
      <c r="W14" s="240"/>
      <c r="X14" s="240"/>
      <c r="Y14" s="240"/>
      <c r="AG14" t="s">
        <v>138</v>
      </c>
    </row>
    <row r="15" spans="1:60" outlineLevel="1" x14ac:dyDescent="0.25">
      <c r="A15" s="248">
        <v>5</v>
      </c>
      <c r="B15" s="249" t="s">
        <v>156</v>
      </c>
      <c r="C15" s="265" t="s">
        <v>157</v>
      </c>
      <c r="D15" s="250" t="s">
        <v>141</v>
      </c>
      <c r="E15" s="251">
        <v>0.5625</v>
      </c>
      <c r="F15" s="252"/>
      <c r="G15" s="253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21</v>
      </c>
      <c r="M15" s="235">
        <f>G15*(1+L15/100)</f>
        <v>0</v>
      </c>
      <c r="N15" s="234">
        <v>2.16</v>
      </c>
      <c r="O15" s="234">
        <f>ROUND(E15*N15,2)</f>
        <v>1.22</v>
      </c>
      <c r="P15" s="234">
        <v>0</v>
      </c>
      <c r="Q15" s="234">
        <f>ROUND(E15*P15,2)</f>
        <v>0</v>
      </c>
      <c r="R15" s="235"/>
      <c r="S15" s="235" t="s">
        <v>142</v>
      </c>
      <c r="T15" s="235" t="s">
        <v>143</v>
      </c>
      <c r="U15" s="235">
        <v>1.085</v>
      </c>
      <c r="V15" s="235">
        <f>ROUND(E15*U15,2)</f>
        <v>0.61</v>
      </c>
      <c r="W15" s="235"/>
      <c r="X15" s="235" t="s">
        <v>144</v>
      </c>
      <c r="Y15" s="235" t="s">
        <v>145</v>
      </c>
      <c r="Z15" s="215"/>
      <c r="AA15" s="215"/>
      <c r="AB15" s="215"/>
      <c r="AC15" s="215"/>
      <c r="AD15" s="215"/>
      <c r="AE15" s="215"/>
      <c r="AF15" s="215"/>
      <c r="AG15" s="215" t="s">
        <v>146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5">
      <c r="A16" s="232"/>
      <c r="B16" s="233"/>
      <c r="C16" s="266" t="s">
        <v>158</v>
      </c>
      <c r="D16" s="237"/>
      <c r="E16" s="238">
        <v>0.5625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152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48">
        <v>6</v>
      </c>
      <c r="B17" s="249" t="s">
        <v>159</v>
      </c>
      <c r="C17" s="265" t="s">
        <v>160</v>
      </c>
      <c r="D17" s="250" t="s">
        <v>141</v>
      </c>
      <c r="E17" s="251">
        <v>0.44800000000000001</v>
      </c>
      <c r="F17" s="252"/>
      <c r="G17" s="253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2.5249999999999999</v>
      </c>
      <c r="O17" s="234">
        <f>ROUND(E17*N17,2)</f>
        <v>1.1299999999999999</v>
      </c>
      <c r="P17" s="234">
        <v>0</v>
      </c>
      <c r="Q17" s="234">
        <f>ROUND(E17*P17,2)</f>
        <v>0</v>
      </c>
      <c r="R17" s="235"/>
      <c r="S17" s="235" t="s">
        <v>142</v>
      </c>
      <c r="T17" s="235" t="s">
        <v>143</v>
      </c>
      <c r="U17" s="235">
        <v>0.47699999999999998</v>
      </c>
      <c r="V17" s="235">
        <f>ROUND(E17*U17,2)</f>
        <v>0.21</v>
      </c>
      <c r="W17" s="235"/>
      <c r="X17" s="235" t="s">
        <v>144</v>
      </c>
      <c r="Y17" s="235" t="s">
        <v>145</v>
      </c>
      <c r="Z17" s="215"/>
      <c r="AA17" s="215"/>
      <c r="AB17" s="215"/>
      <c r="AC17" s="215"/>
      <c r="AD17" s="215"/>
      <c r="AE17" s="215"/>
      <c r="AF17" s="215"/>
      <c r="AG17" s="215" t="s">
        <v>146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5">
      <c r="A18" s="232"/>
      <c r="B18" s="233"/>
      <c r="C18" s="266" t="s">
        <v>151</v>
      </c>
      <c r="D18" s="237"/>
      <c r="E18" s="238">
        <v>0.44800000000000001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152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5">
      <c r="A19" s="241" t="s">
        <v>137</v>
      </c>
      <c r="B19" s="242" t="s">
        <v>64</v>
      </c>
      <c r="C19" s="263" t="s">
        <v>65</v>
      </c>
      <c r="D19" s="243"/>
      <c r="E19" s="244"/>
      <c r="F19" s="245"/>
      <c r="G19" s="246">
        <f>SUMIF(AG20:AG21,"&lt;&gt;NOR",G20:G21)</f>
        <v>0</v>
      </c>
      <c r="H19" s="240"/>
      <c r="I19" s="240">
        <f>SUM(I20:I21)</f>
        <v>0</v>
      </c>
      <c r="J19" s="240"/>
      <c r="K19" s="240">
        <f>SUM(K20:K21)</f>
        <v>0</v>
      </c>
      <c r="L19" s="240"/>
      <c r="M19" s="240">
        <f>SUM(M20:M21)</f>
        <v>0</v>
      </c>
      <c r="N19" s="239"/>
      <c r="O19" s="239">
        <f>SUM(O20:O21)</f>
        <v>0.33</v>
      </c>
      <c r="P19" s="239"/>
      <c r="Q19" s="239">
        <f>SUM(Q20:Q21)</f>
        <v>0</v>
      </c>
      <c r="R19" s="240"/>
      <c r="S19" s="240"/>
      <c r="T19" s="240"/>
      <c r="U19" s="240"/>
      <c r="V19" s="240">
        <f>SUM(V20:V21)</f>
        <v>1.19</v>
      </c>
      <c r="W19" s="240"/>
      <c r="X19" s="240"/>
      <c r="Y19" s="240"/>
      <c r="AG19" t="s">
        <v>138</v>
      </c>
    </row>
    <row r="20" spans="1:60" ht="20.399999999999999" outlineLevel="1" x14ac:dyDescent="0.25">
      <c r="A20" s="254">
        <v>7</v>
      </c>
      <c r="B20" s="255" t="s">
        <v>161</v>
      </c>
      <c r="C20" s="264" t="s">
        <v>162</v>
      </c>
      <c r="D20" s="256" t="s">
        <v>163</v>
      </c>
      <c r="E20" s="257">
        <v>3</v>
      </c>
      <c r="F20" s="258"/>
      <c r="G20" s="259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4">
        <v>6.5710000000000005E-2</v>
      </c>
      <c r="O20" s="234">
        <f>ROUND(E20*N20,2)</f>
        <v>0.2</v>
      </c>
      <c r="P20" s="234">
        <v>0</v>
      </c>
      <c r="Q20" s="234">
        <f>ROUND(E20*P20,2)</f>
        <v>0</v>
      </c>
      <c r="R20" s="235"/>
      <c r="S20" s="235" t="s">
        <v>142</v>
      </c>
      <c r="T20" s="235" t="s">
        <v>143</v>
      </c>
      <c r="U20" s="235">
        <v>0.24199999999999999</v>
      </c>
      <c r="V20" s="235">
        <f>ROUND(E20*U20,2)</f>
        <v>0.73</v>
      </c>
      <c r="W20" s="235"/>
      <c r="X20" s="235" t="s">
        <v>144</v>
      </c>
      <c r="Y20" s="235" t="s">
        <v>145</v>
      </c>
      <c r="Z20" s="215"/>
      <c r="AA20" s="215"/>
      <c r="AB20" s="215"/>
      <c r="AC20" s="215"/>
      <c r="AD20" s="215"/>
      <c r="AE20" s="215"/>
      <c r="AF20" s="215"/>
      <c r="AG20" s="215" t="s">
        <v>146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0.399999999999999" outlineLevel="1" x14ac:dyDescent="0.25">
      <c r="A21" s="254">
        <v>8</v>
      </c>
      <c r="B21" s="255" t="s">
        <v>164</v>
      </c>
      <c r="C21" s="264" t="s">
        <v>165</v>
      </c>
      <c r="D21" s="256" t="s">
        <v>163</v>
      </c>
      <c r="E21" s="257">
        <v>1</v>
      </c>
      <c r="F21" s="258"/>
      <c r="G21" s="259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4">
        <v>0.13106000000000001</v>
      </c>
      <c r="O21" s="234">
        <f>ROUND(E21*N21,2)</f>
        <v>0.13</v>
      </c>
      <c r="P21" s="234">
        <v>0</v>
      </c>
      <c r="Q21" s="234">
        <f>ROUND(E21*P21,2)</f>
        <v>0</v>
      </c>
      <c r="R21" s="235"/>
      <c r="S21" s="235" t="s">
        <v>142</v>
      </c>
      <c r="T21" s="235" t="s">
        <v>143</v>
      </c>
      <c r="U21" s="235">
        <v>0.45600000000000002</v>
      </c>
      <c r="V21" s="235">
        <f>ROUND(E21*U21,2)</f>
        <v>0.46</v>
      </c>
      <c r="W21" s="235"/>
      <c r="X21" s="235" t="s">
        <v>144</v>
      </c>
      <c r="Y21" s="235" t="s">
        <v>145</v>
      </c>
      <c r="Z21" s="215"/>
      <c r="AA21" s="215"/>
      <c r="AB21" s="215"/>
      <c r="AC21" s="215"/>
      <c r="AD21" s="215"/>
      <c r="AE21" s="215"/>
      <c r="AF21" s="215"/>
      <c r="AG21" s="215" t="s">
        <v>146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241" t="s">
        <v>137</v>
      </c>
      <c r="B22" s="242" t="s">
        <v>66</v>
      </c>
      <c r="C22" s="263" t="s">
        <v>67</v>
      </c>
      <c r="D22" s="243"/>
      <c r="E22" s="244"/>
      <c r="F22" s="245"/>
      <c r="G22" s="246">
        <f>SUMIF(AG23:AG24,"&lt;&gt;NOR",G23:G24)</f>
        <v>0</v>
      </c>
      <c r="H22" s="240"/>
      <c r="I22" s="240">
        <f>SUM(I23:I24)</f>
        <v>0</v>
      </c>
      <c r="J22" s="240"/>
      <c r="K22" s="240">
        <f>SUM(K23:K24)</f>
        <v>0</v>
      </c>
      <c r="L22" s="240"/>
      <c r="M22" s="240">
        <f>SUM(M23:M24)</f>
        <v>0</v>
      </c>
      <c r="N22" s="239"/>
      <c r="O22" s="239">
        <f>SUM(O23:O24)</f>
        <v>0.41000000000000003</v>
      </c>
      <c r="P22" s="239"/>
      <c r="Q22" s="239">
        <f>SUM(Q23:Q24)</f>
        <v>0</v>
      </c>
      <c r="R22" s="240"/>
      <c r="S22" s="240"/>
      <c r="T22" s="240"/>
      <c r="U22" s="240"/>
      <c r="V22" s="240">
        <f>SUM(V23:V24)</f>
        <v>0.3</v>
      </c>
      <c r="W22" s="240"/>
      <c r="X22" s="240"/>
      <c r="Y22" s="240"/>
      <c r="AG22" t="s">
        <v>138</v>
      </c>
    </row>
    <row r="23" spans="1:60" outlineLevel="1" x14ac:dyDescent="0.25">
      <c r="A23" s="254">
        <v>9</v>
      </c>
      <c r="B23" s="255" t="s">
        <v>166</v>
      </c>
      <c r="C23" s="264" t="s">
        <v>167</v>
      </c>
      <c r="D23" s="256" t="s">
        <v>141</v>
      </c>
      <c r="E23" s="257">
        <v>0.16</v>
      </c>
      <c r="F23" s="258"/>
      <c r="G23" s="259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2.5251399999999999</v>
      </c>
      <c r="O23" s="234">
        <f>ROUND(E23*N23,2)</f>
        <v>0.4</v>
      </c>
      <c r="P23" s="234">
        <v>0</v>
      </c>
      <c r="Q23" s="234">
        <f>ROUND(E23*P23,2)</f>
        <v>0</v>
      </c>
      <c r="R23" s="235"/>
      <c r="S23" s="235" t="s">
        <v>142</v>
      </c>
      <c r="T23" s="235" t="s">
        <v>143</v>
      </c>
      <c r="U23" s="235">
        <v>0.95499999999999996</v>
      </c>
      <c r="V23" s="235">
        <f>ROUND(E23*U23,2)</f>
        <v>0.15</v>
      </c>
      <c r="W23" s="235"/>
      <c r="X23" s="235" t="s">
        <v>144</v>
      </c>
      <c r="Y23" s="235" t="s">
        <v>145</v>
      </c>
      <c r="Z23" s="215"/>
      <c r="AA23" s="215"/>
      <c r="AB23" s="215"/>
      <c r="AC23" s="215"/>
      <c r="AD23" s="215"/>
      <c r="AE23" s="215"/>
      <c r="AF23" s="215"/>
      <c r="AG23" s="215" t="s">
        <v>146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54">
        <v>10</v>
      </c>
      <c r="B24" s="255" t="s">
        <v>168</v>
      </c>
      <c r="C24" s="264" t="s">
        <v>169</v>
      </c>
      <c r="D24" s="256" t="s">
        <v>170</v>
      </c>
      <c r="E24" s="257">
        <v>0.01</v>
      </c>
      <c r="F24" s="258"/>
      <c r="G24" s="259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4">
        <v>1.0554399999999999</v>
      </c>
      <c r="O24" s="234">
        <f>ROUND(E24*N24,2)</f>
        <v>0.01</v>
      </c>
      <c r="P24" s="234">
        <v>0</v>
      </c>
      <c r="Q24" s="234">
        <f>ROUND(E24*P24,2)</f>
        <v>0</v>
      </c>
      <c r="R24" s="235"/>
      <c r="S24" s="235" t="s">
        <v>142</v>
      </c>
      <c r="T24" s="235" t="s">
        <v>143</v>
      </c>
      <c r="U24" s="235">
        <v>15.211</v>
      </c>
      <c r="V24" s="235">
        <f>ROUND(E24*U24,2)</f>
        <v>0.15</v>
      </c>
      <c r="W24" s="235"/>
      <c r="X24" s="235" t="s">
        <v>144</v>
      </c>
      <c r="Y24" s="235" t="s">
        <v>145</v>
      </c>
      <c r="Z24" s="215"/>
      <c r="AA24" s="215"/>
      <c r="AB24" s="215"/>
      <c r="AC24" s="215"/>
      <c r="AD24" s="215"/>
      <c r="AE24" s="215"/>
      <c r="AF24" s="215"/>
      <c r="AG24" s="215" t="s">
        <v>146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5">
      <c r="A25" s="241" t="s">
        <v>137</v>
      </c>
      <c r="B25" s="242" t="s">
        <v>68</v>
      </c>
      <c r="C25" s="263" t="s">
        <v>69</v>
      </c>
      <c r="D25" s="243"/>
      <c r="E25" s="244"/>
      <c r="F25" s="245"/>
      <c r="G25" s="246">
        <f>SUMIF(AG26:AG31,"&lt;&gt;NOR",G26:G31)</f>
        <v>0</v>
      </c>
      <c r="H25" s="240"/>
      <c r="I25" s="240">
        <f>SUM(I26:I31)</f>
        <v>0</v>
      </c>
      <c r="J25" s="240"/>
      <c r="K25" s="240">
        <f>SUM(K26:K31)</f>
        <v>0</v>
      </c>
      <c r="L25" s="240"/>
      <c r="M25" s="240">
        <f>SUM(M26:M31)</f>
        <v>0</v>
      </c>
      <c r="N25" s="239"/>
      <c r="O25" s="239">
        <f>SUM(O26:O31)</f>
        <v>1.4700000000000002</v>
      </c>
      <c r="P25" s="239"/>
      <c r="Q25" s="239">
        <f>SUM(Q26:Q31)</f>
        <v>0</v>
      </c>
      <c r="R25" s="240"/>
      <c r="S25" s="240"/>
      <c r="T25" s="240"/>
      <c r="U25" s="240"/>
      <c r="V25" s="240">
        <f>SUM(V26:V31)</f>
        <v>2.39</v>
      </c>
      <c r="W25" s="240"/>
      <c r="X25" s="240"/>
      <c r="Y25" s="240"/>
      <c r="AG25" t="s">
        <v>138</v>
      </c>
    </row>
    <row r="26" spans="1:60" ht="20.399999999999999" outlineLevel="1" x14ac:dyDescent="0.25">
      <c r="A26" s="254">
        <v>11</v>
      </c>
      <c r="B26" s="255" t="s">
        <v>171</v>
      </c>
      <c r="C26" s="264" t="s">
        <v>172</v>
      </c>
      <c r="D26" s="256" t="s">
        <v>155</v>
      </c>
      <c r="E26" s="257">
        <v>0.64</v>
      </c>
      <c r="F26" s="258"/>
      <c r="G26" s="259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21</v>
      </c>
      <c r="M26" s="235">
        <f>G26*(1+L26/100)</f>
        <v>0</v>
      </c>
      <c r="N26" s="234">
        <v>0.12659999999999999</v>
      </c>
      <c r="O26" s="234">
        <f>ROUND(E26*N26,2)</f>
        <v>0.08</v>
      </c>
      <c r="P26" s="234">
        <v>0</v>
      </c>
      <c r="Q26" s="234">
        <f>ROUND(E26*P26,2)</f>
        <v>0</v>
      </c>
      <c r="R26" s="235"/>
      <c r="S26" s="235" t="s">
        <v>142</v>
      </c>
      <c r="T26" s="235" t="s">
        <v>143</v>
      </c>
      <c r="U26" s="235">
        <v>9.1999999999999998E-2</v>
      </c>
      <c r="V26" s="235">
        <f>ROUND(E26*U26,2)</f>
        <v>0.06</v>
      </c>
      <c r="W26" s="235"/>
      <c r="X26" s="235" t="s">
        <v>144</v>
      </c>
      <c r="Y26" s="235" t="s">
        <v>145</v>
      </c>
      <c r="Z26" s="215"/>
      <c r="AA26" s="215"/>
      <c r="AB26" s="215"/>
      <c r="AC26" s="215"/>
      <c r="AD26" s="215"/>
      <c r="AE26" s="215"/>
      <c r="AF26" s="215"/>
      <c r="AG26" s="215" t="s">
        <v>146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48">
        <v>12</v>
      </c>
      <c r="B27" s="249" t="s">
        <v>173</v>
      </c>
      <c r="C27" s="265" t="s">
        <v>174</v>
      </c>
      <c r="D27" s="250" t="s">
        <v>155</v>
      </c>
      <c r="E27" s="251">
        <v>3.75</v>
      </c>
      <c r="F27" s="252"/>
      <c r="G27" s="253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21</v>
      </c>
      <c r="M27" s="235">
        <f>G27*(1+L27/100)</f>
        <v>0</v>
      </c>
      <c r="N27" s="234">
        <v>7.3899999999999993E-2</v>
      </c>
      <c r="O27" s="234">
        <f>ROUND(E27*N27,2)</f>
        <v>0.28000000000000003</v>
      </c>
      <c r="P27" s="234">
        <v>0</v>
      </c>
      <c r="Q27" s="234">
        <f>ROUND(E27*P27,2)</f>
        <v>0</v>
      </c>
      <c r="R27" s="235"/>
      <c r="S27" s="235" t="s">
        <v>142</v>
      </c>
      <c r="T27" s="235" t="s">
        <v>143</v>
      </c>
      <c r="U27" s="235">
        <v>0.45200000000000001</v>
      </c>
      <c r="V27" s="235">
        <f>ROUND(E27*U27,2)</f>
        <v>1.7</v>
      </c>
      <c r="W27" s="235"/>
      <c r="X27" s="235" t="s">
        <v>144</v>
      </c>
      <c r="Y27" s="235" t="s">
        <v>145</v>
      </c>
      <c r="Z27" s="215"/>
      <c r="AA27" s="215"/>
      <c r="AB27" s="215"/>
      <c r="AC27" s="215"/>
      <c r="AD27" s="215"/>
      <c r="AE27" s="215"/>
      <c r="AF27" s="215"/>
      <c r="AG27" s="215" t="s">
        <v>146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5">
      <c r="A28" s="232"/>
      <c r="B28" s="233"/>
      <c r="C28" s="266" t="s">
        <v>175</v>
      </c>
      <c r="D28" s="237"/>
      <c r="E28" s="238">
        <v>3.75</v>
      </c>
      <c r="F28" s="235"/>
      <c r="G28" s="235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152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0.399999999999999" outlineLevel="1" x14ac:dyDescent="0.25">
      <c r="A29" s="254">
        <v>13</v>
      </c>
      <c r="B29" s="255" t="s">
        <v>176</v>
      </c>
      <c r="C29" s="264" t="s">
        <v>177</v>
      </c>
      <c r="D29" s="256" t="s">
        <v>178</v>
      </c>
      <c r="E29" s="257">
        <v>4.5</v>
      </c>
      <c r="F29" s="258"/>
      <c r="G29" s="259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4">
        <v>0.12472</v>
      </c>
      <c r="O29" s="234">
        <f>ROUND(E29*N29,2)</f>
        <v>0.56000000000000005</v>
      </c>
      <c r="P29" s="234">
        <v>0</v>
      </c>
      <c r="Q29" s="234">
        <f>ROUND(E29*P29,2)</f>
        <v>0</v>
      </c>
      <c r="R29" s="235"/>
      <c r="S29" s="235" t="s">
        <v>142</v>
      </c>
      <c r="T29" s="235" t="s">
        <v>143</v>
      </c>
      <c r="U29" s="235">
        <v>0.14000000000000001</v>
      </c>
      <c r="V29" s="235">
        <f>ROUND(E29*U29,2)</f>
        <v>0.63</v>
      </c>
      <c r="W29" s="235"/>
      <c r="X29" s="235" t="s">
        <v>144</v>
      </c>
      <c r="Y29" s="235" t="s">
        <v>145</v>
      </c>
      <c r="Z29" s="215"/>
      <c r="AA29" s="215"/>
      <c r="AB29" s="215"/>
      <c r="AC29" s="215"/>
      <c r="AD29" s="215"/>
      <c r="AE29" s="215"/>
      <c r="AF29" s="215"/>
      <c r="AG29" s="215" t="s">
        <v>146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48">
        <v>14</v>
      </c>
      <c r="B30" s="249" t="s">
        <v>179</v>
      </c>
      <c r="C30" s="265" t="s">
        <v>180</v>
      </c>
      <c r="D30" s="250" t="s">
        <v>155</v>
      </c>
      <c r="E30" s="251">
        <v>4.2625000000000002</v>
      </c>
      <c r="F30" s="252"/>
      <c r="G30" s="253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21</v>
      </c>
      <c r="M30" s="235">
        <f>G30*(1+L30/100)</f>
        <v>0</v>
      </c>
      <c r="N30" s="234">
        <v>0.129</v>
      </c>
      <c r="O30" s="234">
        <f>ROUND(E30*N30,2)</f>
        <v>0.55000000000000004</v>
      </c>
      <c r="P30" s="234">
        <v>0</v>
      </c>
      <c r="Q30" s="234">
        <f>ROUND(E30*P30,2)</f>
        <v>0</v>
      </c>
      <c r="R30" s="235" t="s">
        <v>181</v>
      </c>
      <c r="S30" s="235" t="s">
        <v>142</v>
      </c>
      <c r="T30" s="235" t="s">
        <v>143</v>
      </c>
      <c r="U30" s="235">
        <v>0</v>
      </c>
      <c r="V30" s="235">
        <f>ROUND(E30*U30,2)</f>
        <v>0</v>
      </c>
      <c r="W30" s="235"/>
      <c r="X30" s="235" t="s">
        <v>182</v>
      </c>
      <c r="Y30" s="235" t="s">
        <v>145</v>
      </c>
      <c r="Z30" s="215"/>
      <c r="AA30" s="215"/>
      <c r="AB30" s="215"/>
      <c r="AC30" s="215"/>
      <c r="AD30" s="215"/>
      <c r="AE30" s="215"/>
      <c r="AF30" s="215"/>
      <c r="AG30" s="215" t="s">
        <v>183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5">
      <c r="A31" s="232"/>
      <c r="B31" s="233"/>
      <c r="C31" s="266" t="s">
        <v>184</v>
      </c>
      <c r="D31" s="237"/>
      <c r="E31" s="238">
        <v>4.2625000000000002</v>
      </c>
      <c r="F31" s="235"/>
      <c r="G31" s="235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35"/>
      <c r="Z31" s="215"/>
      <c r="AA31" s="215"/>
      <c r="AB31" s="215"/>
      <c r="AC31" s="215"/>
      <c r="AD31" s="215"/>
      <c r="AE31" s="215"/>
      <c r="AF31" s="215"/>
      <c r="AG31" s="215" t="s">
        <v>152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5">
      <c r="A32" s="241" t="s">
        <v>137</v>
      </c>
      <c r="B32" s="242" t="s">
        <v>70</v>
      </c>
      <c r="C32" s="263" t="s">
        <v>71</v>
      </c>
      <c r="D32" s="243"/>
      <c r="E32" s="244"/>
      <c r="F32" s="245"/>
      <c r="G32" s="246">
        <f>SUMIF(AG33:AG33,"&lt;&gt;NOR",G33:G33)</f>
        <v>0</v>
      </c>
      <c r="H32" s="240"/>
      <c r="I32" s="240">
        <f>SUM(I33:I33)</f>
        <v>0</v>
      </c>
      <c r="J32" s="240"/>
      <c r="K32" s="240">
        <f>SUM(K33:K33)</f>
        <v>0</v>
      </c>
      <c r="L32" s="240"/>
      <c r="M32" s="240">
        <f>SUM(M33:M33)</f>
        <v>0</v>
      </c>
      <c r="N32" s="239"/>
      <c r="O32" s="239">
        <f>SUM(O33:O33)</f>
        <v>0.09</v>
      </c>
      <c r="P32" s="239"/>
      <c r="Q32" s="239">
        <f>SUM(Q33:Q33)</f>
        <v>0</v>
      </c>
      <c r="R32" s="240"/>
      <c r="S32" s="240"/>
      <c r="T32" s="240"/>
      <c r="U32" s="240"/>
      <c r="V32" s="240">
        <f>SUM(V33:V33)</f>
        <v>4.25</v>
      </c>
      <c r="W32" s="240"/>
      <c r="X32" s="240"/>
      <c r="Y32" s="240"/>
      <c r="AG32" t="s">
        <v>138</v>
      </c>
    </row>
    <row r="33" spans="1:60" ht="20.399999999999999" outlineLevel="1" x14ac:dyDescent="0.25">
      <c r="A33" s="254">
        <v>15</v>
      </c>
      <c r="B33" s="255" t="s">
        <v>185</v>
      </c>
      <c r="C33" s="264" t="s">
        <v>186</v>
      </c>
      <c r="D33" s="256" t="s">
        <v>155</v>
      </c>
      <c r="E33" s="257">
        <v>25</v>
      </c>
      <c r="F33" s="258"/>
      <c r="G33" s="259">
        <f>ROUND(E33*F33,2)</f>
        <v>0</v>
      </c>
      <c r="H33" s="236"/>
      <c r="I33" s="235">
        <f>ROUND(E33*H33,2)</f>
        <v>0</v>
      </c>
      <c r="J33" s="236"/>
      <c r="K33" s="235">
        <f>ROUND(E33*J33,2)</f>
        <v>0</v>
      </c>
      <c r="L33" s="235">
        <v>21</v>
      </c>
      <c r="M33" s="235">
        <f>G33*(1+L33/100)</f>
        <v>0</v>
      </c>
      <c r="N33" s="234">
        <v>3.5500000000000002E-3</v>
      </c>
      <c r="O33" s="234">
        <f>ROUND(E33*N33,2)</f>
        <v>0.09</v>
      </c>
      <c r="P33" s="234">
        <v>0</v>
      </c>
      <c r="Q33" s="234">
        <f>ROUND(E33*P33,2)</f>
        <v>0</v>
      </c>
      <c r="R33" s="235"/>
      <c r="S33" s="235" t="s">
        <v>142</v>
      </c>
      <c r="T33" s="235" t="s">
        <v>143</v>
      </c>
      <c r="U33" s="235">
        <v>0.17016000000000001</v>
      </c>
      <c r="V33" s="235">
        <f>ROUND(E33*U33,2)</f>
        <v>4.25</v>
      </c>
      <c r="W33" s="235"/>
      <c r="X33" s="235" t="s">
        <v>144</v>
      </c>
      <c r="Y33" s="235" t="s">
        <v>145</v>
      </c>
      <c r="Z33" s="215"/>
      <c r="AA33" s="215"/>
      <c r="AB33" s="215"/>
      <c r="AC33" s="215"/>
      <c r="AD33" s="215"/>
      <c r="AE33" s="215"/>
      <c r="AF33" s="215"/>
      <c r="AG33" s="215" t="s">
        <v>146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5">
      <c r="A34" s="241" t="s">
        <v>137</v>
      </c>
      <c r="B34" s="242" t="s">
        <v>72</v>
      </c>
      <c r="C34" s="263" t="s">
        <v>73</v>
      </c>
      <c r="D34" s="243"/>
      <c r="E34" s="244"/>
      <c r="F34" s="245"/>
      <c r="G34" s="246">
        <f>SUMIF(AG35:AG38,"&lt;&gt;NOR",G35:G38)</f>
        <v>0</v>
      </c>
      <c r="H34" s="240"/>
      <c r="I34" s="240">
        <f>SUM(I35:I38)</f>
        <v>0</v>
      </c>
      <c r="J34" s="240"/>
      <c r="K34" s="240">
        <f>SUM(K35:K38)</f>
        <v>0</v>
      </c>
      <c r="L34" s="240"/>
      <c r="M34" s="240">
        <f>SUM(M35:M38)</f>
        <v>0</v>
      </c>
      <c r="N34" s="239"/>
      <c r="O34" s="239">
        <f>SUM(O35:O38)</f>
        <v>0.69</v>
      </c>
      <c r="P34" s="239"/>
      <c r="Q34" s="239">
        <f>SUM(Q35:Q38)</f>
        <v>0</v>
      </c>
      <c r="R34" s="240"/>
      <c r="S34" s="240"/>
      <c r="T34" s="240"/>
      <c r="U34" s="240"/>
      <c r="V34" s="240">
        <f>SUM(V35:V38)</f>
        <v>26.59</v>
      </c>
      <c r="W34" s="240"/>
      <c r="X34" s="240"/>
      <c r="Y34" s="240"/>
      <c r="AG34" t="s">
        <v>138</v>
      </c>
    </row>
    <row r="35" spans="1:60" outlineLevel="1" x14ac:dyDescent="0.25">
      <c r="A35" s="248">
        <v>16</v>
      </c>
      <c r="B35" s="249" t="s">
        <v>187</v>
      </c>
      <c r="C35" s="265" t="s">
        <v>188</v>
      </c>
      <c r="D35" s="250" t="s">
        <v>141</v>
      </c>
      <c r="E35" s="251">
        <v>0.10296</v>
      </c>
      <c r="F35" s="252"/>
      <c r="G35" s="253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4">
        <v>2.5249999999999999</v>
      </c>
      <c r="O35" s="234">
        <f>ROUND(E35*N35,2)</f>
        <v>0.26</v>
      </c>
      <c r="P35" s="234">
        <v>0</v>
      </c>
      <c r="Q35" s="234">
        <f>ROUND(E35*P35,2)</f>
        <v>0</v>
      </c>
      <c r="R35" s="235"/>
      <c r="S35" s="235" t="s">
        <v>142</v>
      </c>
      <c r="T35" s="235" t="s">
        <v>143</v>
      </c>
      <c r="U35" s="235">
        <v>3.2130000000000001</v>
      </c>
      <c r="V35" s="235">
        <f>ROUND(E35*U35,2)</f>
        <v>0.33</v>
      </c>
      <c r="W35" s="235"/>
      <c r="X35" s="235" t="s">
        <v>144</v>
      </c>
      <c r="Y35" s="235" t="s">
        <v>145</v>
      </c>
      <c r="Z35" s="215"/>
      <c r="AA35" s="215"/>
      <c r="AB35" s="215"/>
      <c r="AC35" s="215"/>
      <c r="AD35" s="215"/>
      <c r="AE35" s="215"/>
      <c r="AF35" s="215"/>
      <c r="AG35" s="215" t="s">
        <v>146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5">
      <c r="A36" s="232"/>
      <c r="B36" s="233"/>
      <c r="C36" s="266" t="s">
        <v>189</v>
      </c>
      <c r="D36" s="237"/>
      <c r="E36" s="238">
        <v>0.10296</v>
      </c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5"/>
      <c r="AA36" s="215"/>
      <c r="AB36" s="215"/>
      <c r="AC36" s="215"/>
      <c r="AD36" s="215"/>
      <c r="AE36" s="215"/>
      <c r="AF36" s="215"/>
      <c r="AG36" s="215" t="s">
        <v>152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48">
        <v>17</v>
      </c>
      <c r="B37" s="249" t="s">
        <v>190</v>
      </c>
      <c r="C37" s="265" t="s">
        <v>191</v>
      </c>
      <c r="D37" s="250" t="s">
        <v>155</v>
      </c>
      <c r="E37" s="251">
        <v>76.56</v>
      </c>
      <c r="F37" s="252"/>
      <c r="G37" s="253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4">
        <v>5.5700000000000003E-3</v>
      </c>
      <c r="O37" s="234">
        <f>ROUND(E37*N37,2)</f>
        <v>0.43</v>
      </c>
      <c r="P37" s="234">
        <v>0</v>
      </c>
      <c r="Q37" s="234">
        <f>ROUND(E37*P37,2)</f>
        <v>0</v>
      </c>
      <c r="R37" s="235"/>
      <c r="S37" s="235" t="s">
        <v>142</v>
      </c>
      <c r="T37" s="235" t="s">
        <v>192</v>
      </c>
      <c r="U37" s="235">
        <v>0.34300000000000003</v>
      </c>
      <c r="V37" s="235">
        <f>ROUND(E37*U37,2)</f>
        <v>26.26</v>
      </c>
      <c r="W37" s="235"/>
      <c r="X37" s="235" t="s">
        <v>144</v>
      </c>
      <c r="Y37" s="235" t="s">
        <v>145</v>
      </c>
      <c r="Z37" s="215"/>
      <c r="AA37" s="215"/>
      <c r="AB37" s="215"/>
      <c r="AC37" s="215"/>
      <c r="AD37" s="215"/>
      <c r="AE37" s="215"/>
      <c r="AF37" s="215"/>
      <c r="AG37" s="215" t="s">
        <v>146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5">
      <c r="A38" s="232"/>
      <c r="B38" s="233"/>
      <c r="C38" s="266" t="s">
        <v>193</v>
      </c>
      <c r="D38" s="237"/>
      <c r="E38" s="238">
        <v>76.56</v>
      </c>
      <c r="F38" s="235"/>
      <c r="G38" s="235"/>
      <c r="H38" s="235"/>
      <c r="I38" s="235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35"/>
      <c r="Z38" s="215"/>
      <c r="AA38" s="215"/>
      <c r="AB38" s="215"/>
      <c r="AC38" s="215"/>
      <c r="AD38" s="215"/>
      <c r="AE38" s="215"/>
      <c r="AF38" s="215"/>
      <c r="AG38" s="215" t="s">
        <v>152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5">
      <c r="A39" s="241" t="s">
        <v>137</v>
      </c>
      <c r="B39" s="242" t="s">
        <v>74</v>
      </c>
      <c r="C39" s="263" t="s">
        <v>75</v>
      </c>
      <c r="D39" s="243"/>
      <c r="E39" s="244"/>
      <c r="F39" s="245"/>
      <c r="G39" s="246">
        <f>SUMIF(AG40:AG47,"&lt;&gt;NOR",G40:G47)</f>
        <v>0</v>
      </c>
      <c r="H39" s="240"/>
      <c r="I39" s="240">
        <f>SUM(I40:I47)</f>
        <v>0</v>
      </c>
      <c r="J39" s="240"/>
      <c r="K39" s="240">
        <f>SUM(K40:K47)</f>
        <v>0</v>
      </c>
      <c r="L39" s="240"/>
      <c r="M39" s="240">
        <f>SUM(M40:M47)</f>
        <v>0</v>
      </c>
      <c r="N39" s="239"/>
      <c r="O39" s="239">
        <f>SUM(O40:O47)</f>
        <v>0.76</v>
      </c>
      <c r="P39" s="239"/>
      <c r="Q39" s="239">
        <f>SUM(Q40:Q47)</f>
        <v>0</v>
      </c>
      <c r="R39" s="240"/>
      <c r="S39" s="240"/>
      <c r="T39" s="240"/>
      <c r="U39" s="240"/>
      <c r="V39" s="240">
        <f>SUM(V40:V47)</f>
        <v>21.22</v>
      </c>
      <c r="W39" s="240"/>
      <c r="X39" s="240"/>
      <c r="Y39" s="240"/>
      <c r="AG39" t="s">
        <v>138</v>
      </c>
    </row>
    <row r="40" spans="1:60" outlineLevel="1" x14ac:dyDescent="0.25">
      <c r="A40" s="254">
        <v>18</v>
      </c>
      <c r="B40" s="255" t="s">
        <v>194</v>
      </c>
      <c r="C40" s="264" t="s">
        <v>195</v>
      </c>
      <c r="D40" s="256" t="s">
        <v>163</v>
      </c>
      <c r="E40" s="257">
        <v>1</v>
      </c>
      <c r="F40" s="258"/>
      <c r="G40" s="259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21</v>
      </c>
      <c r="M40" s="235">
        <f>G40*(1+L40/100)</f>
        <v>0</v>
      </c>
      <c r="N40" s="234">
        <v>2.5000000000000001E-4</v>
      </c>
      <c r="O40" s="234">
        <f>ROUND(E40*N40,2)</f>
        <v>0</v>
      </c>
      <c r="P40" s="234">
        <v>0</v>
      </c>
      <c r="Q40" s="234">
        <f>ROUND(E40*P40,2)</f>
        <v>0</v>
      </c>
      <c r="R40" s="235"/>
      <c r="S40" s="235" t="s">
        <v>142</v>
      </c>
      <c r="T40" s="235" t="s">
        <v>143</v>
      </c>
      <c r="U40" s="235">
        <v>1.5</v>
      </c>
      <c r="V40" s="235">
        <f>ROUND(E40*U40,2)</f>
        <v>1.5</v>
      </c>
      <c r="W40" s="235"/>
      <c r="X40" s="235" t="s">
        <v>144</v>
      </c>
      <c r="Y40" s="235" t="s">
        <v>145</v>
      </c>
      <c r="Z40" s="215"/>
      <c r="AA40" s="215"/>
      <c r="AB40" s="215"/>
      <c r="AC40" s="215"/>
      <c r="AD40" s="215"/>
      <c r="AE40" s="215"/>
      <c r="AF40" s="215"/>
      <c r="AG40" s="215" t="s">
        <v>146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0.399999999999999" outlineLevel="1" x14ac:dyDescent="0.25">
      <c r="A41" s="254">
        <v>19</v>
      </c>
      <c r="B41" s="255" t="s">
        <v>196</v>
      </c>
      <c r="C41" s="264" t="s">
        <v>197</v>
      </c>
      <c r="D41" s="256" t="s">
        <v>163</v>
      </c>
      <c r="E41" s="257">
        <v>1</v>
      </c>
      <c r="F41" s="258"/>
      <c r="G41" s="259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4">
        <v>4.2750000000000003E-2</v>
      </c>
      <c r="O41" s="234">
        <f>ROUND(E41*N41,2)</f>
        <v>0.04</v>
      </c>
      <c r="P41" s="234">
        <v>0</v>
      </c>
      <c r="Q41" s="234">
        <f>ROUND(E41*P41,2)</f>
        <v>0</v>
      </c>
      <c r="R41" s="235"/>
      <c r="S41" s="235" t="s">
        <v>142</v>
      </c>
      <c r="T41" s="235" t="s">
        <v>143</v>
      </c>
      <c r="U41" s="235">
        <v>1.5</v>
      </c>
      <c r="V41" s="235">
        <f>ROUND(E41*U41,2)</f>
        <v>1.5</v>
      </c>
      <c r="W41" s="235"/>
      <c r="X41" s="235" t="s">
        <v>144</v>
      </c>
      <c r="Y41" s="235" t="s">
        <v>145</v>
      </c>
      <c r="Z41" s="215"/>
      <c r="AA41" s="215"/>
      <c r="AB41" s="215"/>
      <c r="AC41" s="215"/>
      <c r="AD41" s="215"/>
      <c r="AE41" s="215"/>
      <c r="AF41" s="215"/>
      <c r="AG41" s="215" t="s">
        <v>146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30.6" outlineLevel="1" x14ac:dyDescent="0.25">
      <c r="A42" s="254">
        <v>20</v>
      </c>
      <c r="B42" s="255" t="s">
        <v>198</v>
      </c>
      <c r="C42" s="264" t="s">
        <v>199</v>
      </c>
      <c r="D42" s="256" t="s">
        <v>163</v>
      </c>
      <c r="E42" s="257">
        <v>3</v>
      </c>
      <c r="F42" s="258"/>
      <c r="G42" s="259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21</v>
      </c>
      <c r="M42" s="235">
        <f>G42*(1+L42/100)</f>
        <v>0</v>
      </c>
      <c r="N42" s="234">
        <v>2.9569999999999999E-2</v>
      </c>
      <c r="O42" s="234">
        <f>ROUND(E42*N42,2)</f>
        <v>0.09</v>
      </c>
      <c r="P42" s="234">
        <v>0</v>
      </c>
      <c r="Q42" s="234">
        <f>ROUND(E42*P42,2)</f>
        <v>0</v>
      </c>
      <c r="R42" s="235"/>
      <c r="S42" s="235" t="s">
        <v>142</v>
      </c>
      <c r="T42" s="235" t="s">
        <v>143</v>
      </c>
      <c r="U42" s="235">
        <v>1.86</v>
      </c>
      <c r="V42" s="235">
        <f>ROUND(E42*U42,2)</f>
        <v>5.58</v>
      </c>
      <c r="W42" s="235"/>
      <c r="X42" s="235" t="s">
        <v>144</v>
      </c>
      <c r="Y42" s="235" t="s">
        <v>145</v>
      </c>
      <c r="Z42" s="215"/>
      <c r="AA42" s="215"/>
      <c r="AB42" s="215"/>
      <c r="AC42" s="215"/>
      <c r="AD42" s="215"/>
      <c r="AE42" s="215"/>
      <c r="AF42" s="215"/>
      <c r="AG42" s="215" t="s">
        <v>146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0.399999999999999" outlineLevel="1" x14ac:dyDescent="0.25">
      <c r="A43" s="254">
        <v>21</v>
      </c>
      <c r="B43" s="255" t="s">
        <v>200</v>
      </c>
      <c r="C43" s="264" t="s">
        <v>201</v>
      </c>
      <c r="D43" s="256" t="s">
        <v>163</v>
      </c>
      <c r="E43" s="257">
        <v>1</v>
      </c>
      <c r="F43" s="258"/>
      <c r="G43" s="259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21</v>
      </c>
      <c r="M43" s="235">
        <f>G43*(1+L43/100)</f>
        <v>0</v>
      </c>
      <c r="N43" s="234">
        <v>0.49075000000000002</v>
      </c>
      <c r="O43" s="234">
        <f>ROUND(E43*N43,2)</f>
        <v>0.49</v>
      </c>
      <c r="P43" s="234">
        <v>0</v>
      </c>
      <c r="Q43" s="234">
        <f>ROUND(E43*P43,2)</f>
        <v>0</v>
      </c>
      <c r="R43" s="235"/>
      <c r="S43" s="235" t="s">
        <v>142</v>
      </c>
      <c r="T43" s="235" t="s">
        <v>143</v>
      </c>
      <c r="U43" s="235">
        <v>8.82</v>
      </c>
      <c r="V43" s="235">
        <f>ROUND(E43*U43,2)</f>
        <v>8.82</v>
      </c>
      <c r="W43" s="235"/>
      <c r="X43" s="235" t="s">
        <v>144</v>
      </c>
      <c r="Y43" s="235" t="s">
        <v>145</v>
      </c>
      <c r="Z43" s="215"/>
      <c r="AA43" s="215"/>
      <c r="AB43" s="215"/>
      <c r="AC43" s="215"/>
      <c r="AD43" s="215"/>
      <c r="AE43" s="215"/>
      <c r="AF43" s="215"/>
      <c r="AG43" s="215" t="s">
        <v>146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54">
        <v>22</v>
      </c>
      <c r="B44" s="255" t="s">
        <v>202</v>
      </c>
      <c r="C44" s="264" t="s">
        <v>203</v>
      </c>
      <c r="D44" s="256" t="s">
        <v>163</v>
      </c>
      <c r="E44" s="257">
        <v>1</v>
      </c>
      <c r="F44" s="258"/>
      <c r="G44" s="259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21</v>
      </c>
      <c r="M44" s="235">
        <f>G44*(1+L44/100)</f>
        <v>0</v>
      </c>
      <c r="N44" s="234">
        <v>4.2999999999999999E-4</v>
      </c>
      <c r="O44" s="234">
        <f>ROUND(E44*N44,2)</f>
        <v>0</v>
      </c>
      <c r="P44" s="234">
        <v>0</v>
      </c>
      <c r="Q44" s="234">
        <f>ROUND(E44*P44,2)</f>
        <v>0</v>
      </c>
      <c r="R44" s="235"/>
      <c r="S44" s="235" t="s">
        <v>142</v>
      </c>
      <c r="T44" s="235" t="s">
        <v>143</v>
      </c>
      <c r="U44" s="235">
        <v>3.82</v>
      </c>
      <c r="V44" s="235">
        <f>ROUND(E44*U44,2)</f>
        <v>3.82</v>
      </c>
      <c r="W44" s="235"/>
      <c r="X44" s="235" t="s">
        <v>144</v>
      </c>
      <c r="Y44" s="235" t="s">
        <v>145</v>
      </c>
      <c r="Z44" s="215"/>
      <c r="AA44" s="215"/>
      <c r="AB44" s="215"/>
      <c r="AC44" s="215"/>
      <c r="AD44" s="215"/>
      <c r="AE44" s="215"/>
      <c r="AF44" s="215"/>
      <c r="AG44" s="215" t="s">
        <v>146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30.6" outlineLevel="1" x14ac:dyDescent="0.25">
      <c r="A45" s="254">
        <v>23</v>
      </c>
      <c r="B45" s="255" t="s">
        <v>204</v>
      </c>
      <c r="C45" s="264" t="s">
        <v>205</v>
      </c>
      <c r="D45" s="256" t="s">
        <v>163</v>
      </c>
      <c r="E45" s="257">
        <v>1</v>
      </c>
      <c r="F45" s="258"/>
      <c r="G45" s="259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21</v>
      </c>
      <c r="M45" s="235">
        <f>G45*(1+L45/100)</f>
        <v>0</v>
      </c>
      <c r="N45" s="234">
        <v>4.5999999999999999E-2</v>
      </c>
      <c r="O45" s="234">
        <f>ROUND(E45*N45,2)</f>
        <v>0.05</v>
      </c>
      <c r="P45" s="234">
        <v>0</v>
      </c>
      <c r="Q45" s="234">
        <f>ROUND(E45*P45,2)</f>
        <v>0</v>
      </c>
      <c r="R45" s="235"/>
      <c r="S45" s="235" t="s">
        <v>206</v>
      </c>
      <c r="T45" s="235" t="s">
        <v>192</v>
      </c>
      <c r="U45" s="235">
        <v>0</v>
      </c>
      <c r="V45" s="235">
        <f>ROUND(E45*U45,2)</f>
        <v>0</v>
      </c>
      <c r="W45" s="235"/>
      <c r="X45" s="235" t="s">
        <v>144</v>
      </c>
      <c r="Y45" s="235" t="s">
        <v>145</v>
      </c>
      <c r="Z45" s="215"/>
      <c r="AA45" s="215"/>
      <c r="AB45" s="215"/>
      <c r="AC45" s="215"/>
      <c r="AD45" s="215"/>
      <c r="AE45" s="215"/>
      <c r="AF45" s="215"/>
      <c r="AG45" s="215" t="s">
        <v>146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54">
        <v>24</v>
      </c>
      <c r="B46" s="255" t="s">
        <v>207</v>
      </c>
      <c r="C46" s="264" t="s">
        <v>208</v>
      </c>
      <c r="D46" s="256" t="s">
        <v>163</v>
      </c>
      <c r="E46" s="257">
        <v>1</v>
      </c>
      <c r="F46" s="258"/>
      <c r="G46" s="259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21</v>
      </c>
      <c r="M46" s="235">
        <f>G46*(1+L46/100)</f>
        <v>0</v>
      </c>
      <c r="N46" s="234">
        <v>1.474E-2</v>
      </c>
      <c r="O46" s="234">
        <f>ROUND(E46*N46,2)</f>
        <v>0.01</v>
      </c>
      <c r="P46" s="234">
        <v>0</v>
      </c>
      <c r="Q46" s="234">
        <f>ROUND(E46*P46,2)</f>
        <v>0</v>
      </c>
      <c r="R46" s="235" t="s">
        <v>181</v>
      </c>
      <c r="S46" s="235" t="s">
        <v>142</v>
      </c>
      <c r="T46" s="235" t="s">
        <v>143</v>
      </c>
      <c r="U46" s="235">
        <v>0</v>
      </c>
      <c r="V46" s="235">
        <f>ROUND(E46*U46,2)</f>
        <v>0</v>
      </c>
      <c r="W46" s="235"/>
      <c r="X46" s="235" t="s">
        <v>182</v>
      </c>
      <c r="Y46" s="235" t="s">
        <v>145</v>
      </c>
      <c r="Z46" s="215"/>
      <c r="AA46" s="215"/>
      <c r="AB46" s="215"/>
      <c r="AC46" s="215"/>
      <c r="AD46" s="215"/>
      <c r="AE46" s="215"/>
      <c r="AF46" s="215"/>
      <c r="AG46" s="215" t="s">
        <v>183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54">
        <v>25</v>
      </c>
      <c r="B47" s="255" t="s">
        <v>209</v>
      </c>
      <c r="C47" s="264" t="s">
        <v>210</v>
      </c>
      <c r="D47" s="256" t="s">
        <v>163</v>
      </c>
      <c r="E47" s="257">
        <v>1</v>
      </c>
      <c r="F47" s="258"/>
      <c r="G47" s="259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4">
        <v>0.08</v>
      </c>
      <c r="O47" s="234">
        <f>ROUND(E47*N47,2)</f>
        <v>0.08</v>
      </c>
      <c r="P47" s="234">
        <v>0</v>
      </c>
      <c r="Q47" s="234">
        <f>ROUND(E47*P47,2)</f>
        <v>0</v>
      </c>
      <c r="R47" s="235" t="s">
        <v>181</v>
      </c>
      <c r="S47" s="235" t="s">
        <v>142</v>
      </c>
      <c r="T47" s="235" t="s">
        <v>143</v>
      </c>
      <c r="U47" s="235">
        <v>0</v>
      </c>
      <c r="V47" s="235">
        <f>ROUND(E47*U47,2)</f>
        <v>0</v>
      </c>
      <c r="W47" s="235"/>
      <c r="X47" s="235" t="s">
        <v>182</v>
      </c>
      <c r="Y47" s="235" t="s">
        <v>145</v>
      </c>
      <c r="Z47" s="215"/>
      <c r="AA47" s="215"/>
      <c r="AB47" s="215"/>
      <c r="AC47" s="215"/>
      <c r="AD47" s="215"/>
      <c r="AE47" s="215"/>
      <c r="AF47" s="215"/>
      <c r="AG47" s="215" t="s">
        <v>183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41" t="s">
        <v>137</v>
      </c>
      <c r="B48" s="242" t="s">
        <v>76</v>
      </c>
      <c r="C48" s="263" t="s">
        <v>77</v>
      </c>
      <c r="D48" s="243"/>
      <c r="E48" s="244"/>
      <c r="F48" s="245"/>
      <c r="G48" s="246">
        <f>SUMIF(AG49:AG49,"&lt;&gt;NOR",G49:G49)</f>
        <v>0</v>
      </c>
      <c r="H48" s="240"/>
      <c r="I48" s="240">
        <f>SUM(I49:I49)</f>
        <v>0</v>
      </c>
      <c r="J48" s="240"/>
      <c r="K48" s="240">
        <f>SUM(K49:K49)</f>
        <v>0</v>
      </c>
      <c r="L48" s="240"/>
      <c r="M48" s="240">
        <f>SUM(M49:M49)</f>
        <v>0</v>
      </c>
      <c r="N48" s="239"/>
      <c r="O48" s="239">
        <f>SUM(O49:O49)</f>
        <v>7.0000000000000007E-2</v>
      </c>
      <c r="P48" s="239"/>
      <c r="Q48" s="239">
        <f>SUM(Q49:Q49)</f>
        <v>0</v>
      </c>
      <c r="R48" s="240"/>
      <c r="S48" s="240"/>
      <c r="T48" s="240"/>
      <c r="U48" s="240"/>
      <c r="V48" s="240">
        <f>SUM(V49:V49)</f>
        <v>9.6300000000000008</v>
      </c>
      <c r="W48" s="240"/>
      <c r="X48" s="240"/>
      <c r="Y48" s="240"/>
      <c r="AG48" t="s">
        <v>138</v>
      </c>
    </row>
    <row r="49" spans="1:60" outlineLevel="1" x14ac:dyDescent="0.25">
      <c r="A49" s="254">
        <v>26</v>
      </c>
      <c r="B49" s="255" t="s">
        <v>211</v>
      </c>
      <c r="C49" s="264" t="s">
        <v>212</v>
      </c>
      <c r="D49" s="256" t="s">
        <v>155</v>
      </c>
      <c r="E49" s="257">
        <v>45</v>
      </c>
      <c r="F49" s="258"/>
      <c r="G49" s="259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21</v>
      </c>
      <c r="M49" s="235">
        <f>G49*(1+L49/100)</f>
        <v>0</v>
      </c>
      <c r="N49" s="234">
        <v>1.58E-3</v>
      </c>
      <c r="O49" s="234">
        <f>ROUND(E49*N49,2)</f>
        <v>7.0000000000000007E-2</v>
      </c>
      <c r="P49" s="234">
        <v>0</v>
      </c>
      <c r="Q49" s="234">
        <f>ROUND(E49*P49,2)</f>
        <v>0</v>
      </c>
      <c r="R49" s="235"/>
      <c r="S49" s="235" t="s">
        <v>142</v>
      </c>
      <c r="T49" s="235" t="s">
        <v>143</v>
      </c>
      <c r="U49" s="235">
        <v>0.214</v>
      </c>
      <c r="V49" s="235">
        <f>ROUND(E49*U49,2)</f>
        <v>9.6300000000000008</v>
      </c>
      <c r="W49" s="235"/>
      <c r="X49" s="235" t="s">
        <v>144</v>
      </c>
      <c r="Y49" s="235" t="s">
        <v>145</v>
      </c>
      <c r="Z49" s="215"/>
      <c r="AA49" s="215"/>
      <c r="AB49" s="215"/>
      <c r="AC49" s="215"/>
      <c r="AD49" s="215"/>
      <c r="AE49" s="215"/>
      <c r="AF49" s="215"/>
      <c r="AG49" s="215" t="s">
        <v>146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6.4" x14ac:dyDescent="0.25">
      <c r="A50" s="241" t="s">
        <v>137</v>
      </c>
      <c r="B50" s="242" t="s">
        <v>78</v>
      </c>
      <c r="C50" s="263" t="s">
        <v>79</v>
      </c>
      <c r="D50" s="243"/>
      <c r="E50" s="244"/>
      <c r="F50" s="245"/>
      <c r="G50" s="246">
        <f>SUMIF(AG51:AG56,"&lt;&gt;NOR",G51:G56)</f>
        <v>0</v>
      </c>
      <c r="H50" s="240"/>
      <c r="I50" s="240">
        <f>SUM(I51:I56)</f>
        <v>0</v>
      </c>
      <c r="J50" s="240"/>
      <c r="K50" s="240">
        <f>SUM(K51:K56)</f>
        <v>0</v>
      </c>
      <c r="L50" s="240"/>
      <c r="M50" s="240">
        <f>SUM(M51:M56)</f>
        <v>0</v>
      </c>
      <c r="N50" s="239"/>
      <c r="O50" s="239">
        <f>SUM(O51:O56)</f>
        <v>0</v>
      </c>
      <c r="P50" s="239"/>
      <c r="Q50" s="239">
        <f>SUM(Q51:Q56)</f>
        <v>0</v>
      </c>
      <c r="R50" s="240"/>
      <c r="S50" s="240"/>
      <c r="T50" s="240"/>
      <c r="U50" s="240"/>
      <c r="V50" s="240">
        <f>SUM(V51:V56)</f>
        <v>24.64</v>
      </c>
      <c r="W50" s="240"/>
      <c r="X50" s="240"/>
      <c r="Y50" s="240"/>
      <c r="AG50" t="s">
        <v>138</v>
      </c>
    </row>
    <row r="51" spans="1:60" outlineLevel="1" x14ac:dyDescent="0.25">
      <c r="A51" s="254">
        <v>27</v>
      </c>
      <c r="B51" s="255" t="s">
        <v>213</v>
      </c>
      <c r="C51" s="264" t="s">
        <v>214</v>
      </c>
      <c r="D51" s="256" t="s">
        <v>155</v>
      </c>
      <c r="E51" s="257">
        <v>80</v>
      </c>
      <c r="F51" s="258"/>
      <c r="G51" s="259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4">
        <v>4.0000000000000003E-5</v>
      </c>
      <c r="O51" s="234">
        <f>ROUND(E51*N51,2)</f>
        <v>0</v>
      </c>
      <c r="P51" s="234">
        <v>0</v>
      </c>
      <c r="Q51" s="234">
        <f>ROUND(E51*P51,2)</f>
        <v>0</v>
      </c>
      <c r="R51" s="235"/>
      <c r="S51" s="235" t="s">
        <v>142</v>
      </c>
      <c r="T51" s="235" t="s">
        <v>143</v>
      </c>
      <c r="U51" s="235">
        <v>0.308</v>
      </c>
      <c r="V51" s="235">
        <f>ROUND(E51*U51,2)</f>
        <v>24.64</v>
      </c>
      <c r="W51" s="235"/>
      <c r="X51" s="235" t="s">
        <v>144</v>
      </c>
      <c r="Y51" s="235" t="s">
        <v>145</v>
      </c>
      <c r="Z51" s="215"/>
      <c r="AA51" s="215"/>
      <c r="AB51" s="215"/>
      <c r="AC51" s="215"/>
      <c r="AD51" s="215"/>
      <c r="AE51" s="215"/>
      <c r="AF51" s="215"/>
      <c r="AG51" s="215" t="s">
        <v>146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54">
        <v>28</v>
      </c>
      <c r="B52" s="255" t="s">
        <v>215</v>
      </c>
      <c r="C52" s="264" t="s">
        <v>216</v>
      </c>
      <c r="D52" s="256" t="s">
        <v>217</v>
      </c>
      <c r="E52" s="257">
        <v>2</v>
      </c>
      <c r="F52" s="258"/>
      <c r="G52" s="259">
        <f>ROUND(E52*F52,2)</f>
        <v>0</v>
      </c>
      <c r="H52" s="236"/>
      <c r="I52" s="235">
        <f>ROUND(E52*H52,2)</f>
        <v>0</v>
      </c>
      <c r="J52" s="236"/>
      <c r="K52" s="235">
        <f>ROUND(E52*J52,2)</f>
        <v>0</v>
      </c>
      <c r="L52" s="235">
        <v>21</v>
      </c>
      <c r="M52" s="235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5"/>
      <c r="S52" s="235" t="s">
        <v>206</v>
      </c>
      <c r="T52" s="235" t="s">
        <v>192</v>
      </c>
      <c r="U52" s="235">
        <v>0</v>
      </c>
      <c r="V52" s="235">
        <f>ROUND(E52*U52,2)</f>
        <v>0</v>
      </c>
      <c r="W52" s="235"/>
      <c r="X52" s="235" t="s">
        <v>144</v>
      </c>
      <c r="Y52" s="235" t="s">
        <v>145</v>
      </c>
      <c r="Z52" s="215"/>
      <c r="AA52" s="215"/>
      <c r="AB52" s="215"/>
      <c r="AC52" s="215"/>
      <c r="AD52" s="215"/>
      <c r="AE52" s="215"/>
      <c r="AF52" s="215"/>
      <c r="AG52" s="215" t="s">
        <v>146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0.399999999999999" outlineLevel="1" x14ac:dyDescent="0.25">
      <c r="A53" s="248">
        <v>29</v>
      </c>
      <c r="B53" s="249" t="s">
        <v>218</v>
      </c>
      <c r="C53" s="265" t="s">
        <v>219</v>
      </c>
      <c r="D53" s="250" t="s">
        <v>217</v>
      </c>
      <c r="E53" s="251">
        <v>6</v>
      </c>
      <c r="F53" s="252"/>
      <c r="G53" s="253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21</v>
      </c>
      <c r="M53" s="235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5"/>
      <c r="S53" s="235" t="s">
        <v>206</v>
      </c>
      <c r="T53" s="235" t="s">
        <v>192</v>
      </c>
      <c r="U53" s="235">
        <v>0</v>
      </c>
      <c r="V53" s="235">
        <f>ROUND(E53*U53,2)</f>
        <v>0</v>
      </c>
      <c r="W53" s="235"/>
      <c r="X53" s="235" t="s">
        <v>144</v>
      </c>
      <c r="Y53" s="235" t="s">
        <v>145</v>
      </c>
      <c r="Z53" s="215"/>
      <c r="AA53" s="215"/>
      <c r="AB53" s="215"/>
      <c r="AC53" s="215"/>
      <c r="AD53" s="215"/>
      <c r="AE53" s="215"/>
      <c r="AF53" s="215"/>
      <c r="AG53" s="215" t="s">
        <v>146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32"/>
      <c r="B54" s="233"/>
      <c r="C54" s="266" t="s">
        <v>220</v>
      </c>
      <c r="D54" s="237"/>
      <c r="E54" s="238">
        <v>4</v>
      </c>
      <c r="F54" s="235"/>
      <c r="G54" s="235"/>
      <c r="H54" s="235"/>
      <c r="I54" s="235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35"/>
      <c r="Z54" s="215"/>
      <c r="AA54" s="215"/>
      <c r="AB54" s="215"/>
      <c r="AC54" s="215"/>
      <c r="AD54" s="215"/>
      <c r="AE54" s="215"/>
      <c r="AF54" s="215"/>
      <c r="AG54" s="215" t="s">
        <v>152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5">
      <c r="A55" s="232"/>
      <c r="B55" s="233"/>
      <c r="C55" s="266" t="s">
        <v>221</v>
      </c>
      <c r="D55" s="237"/>
      <c r="E55" s="238">
        <v>2</v>
      </c>
      <c r="F55" s="235"/>
      <c r="G55" s="235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5"/>
      <c r="AA55" s="215"/>
      <c r="AB55" s="215"/>
      <c r="AC55" s="215"/>
      <c r="AD55" s="215"/>
      <c r="AE55" s="215"/>
      <c r="AF55" s="215"/>
      <c r="AG55" s="215" t="s">
        <v>152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54">
        <v>30</v>
      </c>
      <c r="B56" s="255" t="s">
        <v>222</v>
      </c>
      <c r="C56" s="264" t="s">
        <v>223</v>
      </c>
      <c r="D56" s="256" t="s">
        <v>217</v>
      </c>
      <c r="E56" s="257">
        <v>4</v>
      </c>
      <c r="F56" s="258"/>
      <c r="G56" s="259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21</v>
      </c>
      <c r="M56" s="235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5"/>
      <c r="S56" s="235" t="s">
        <v>206</v>
      </c>
      <c r="T56" s="235" t="s">
        <v>192</v>
      </c>
      <c r="U56" s="235">
        <v>0</v>
      </c>
      <c r="V56" s="235">
        <f>ROUND(E56*U56,2)</f>
        <v>0</v>
      </c>
      <c r="W56" s="235"/>
      <c r="X56" s="235" t="s">
        <v>144</v>
      </c>
      <c r="Y56" s="235" t="s">
        <v>145</v>
      </c>
      <c r="Z56" s="215"/>
      <c r="AA56" s="215"/>
      <c r="AB56" s="215"/>
      <c r="AC56" s="215"/>
      <c r="AD56" s="215"/>
      <c r="AE56" s="215"/>
      <c r="AF56" s="215"/>
      <c r="AG56" s="215" t="s">
        <v>146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5">
      <c r="A57" s="241" t="s">
        <v>137</v>
      </c>
      <c r="B57" s="242" t="s">
        <v>80</v>
      </c>
      <c r="C57" s="263" t="s">
        <v>81</v>
      </c>
      <c r="D57" s="243"/>
      <c r="E57" s="244"/>
      <c r="F57" s="245"/>
      <c r="G57" s="246">
        <f>SUMIF(AG58:AG69,"&lt;&gt;NOR",G58:G69)</f>
        <v>0</v>
      </c>
      <c r="H57" s="240"/>
      <c r="I57" s="240">
        <f>SUM(I58:I69)</f>
        <v>0</v>
      </c>
      <c r="J57" s="240"/>
      <c r="K57" s="240">
        <f>SUM(K58:K69)</f>
        <v>0</v>
      </c>
      <c r="L57" s="240"/>
      <c r="M57" s="240">
        <f>SUM(M58:M69)</f>
        <v>0</v>
      </c>
      <c r="N57" s="239"/>
      <c r="O57" s="239">
        <f>SUM(O58:O69)</f>
        <v>0.01</v>
      </c>
      <c r="P57" s="239"/>
      <c r="Q57" s="239">
        <f>SUM(Q58:Q69)</f>
        <v>6.4899999999999993</v>
      </c>
      <c r="R57" s="240"/>
      <c r="S57" s="240"/>
      <c r="T57" s="240"/>
      <c r="U57" s="240"/>
      <c r="V57" s="240">
        <f>SUM(V58:V69)</f>
        <v>47.38</v>
      </c>
      <c r="W57" s="240"/>
      <c r="X57" s="240"/>
      <c r="Y57" s="240"/>
      <c r="AG57" t="s">
        <v>138</v>
      </c>
    </row>
    <row r="58" spans="1:60" outlineLevel="1" x14ac:dyDescent="0.25">
      <c r="A58" s="248">
        <v>31</v>
      </c>
      <c r="B58" s="249" t="s">
        <v>224</v>
      </c>
      <c r="C58" s="265" t="s">
        <v>225</v>
      </c>
      <c r="D58" s="250" t="s">
        <v>141</v>
      </c>
      <c r="E58" s="251">
        <v>2.1412499999999999</v>
      </c>
      <c r="F58" s="252"/>
      <c r="G58" s="253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4">
        <v>1.2800000000000001E-3</v>
      </c>
      <c r="O58" s="234">
        <f>ROUND(E58*N58,2)</f>
        <v>0</v>
      </c>
      <c r="P58" s="234">
        <v>1.95</v>
      </c>
      <c r="Q58" s="234">
        <f>ROUND(E58*P58,2)</f>
        <v>4.18</v>
      </c>
      <c r="R58" s="235"/>
      <c r="S58" s="235" t="s">
        <v>142</v>
      </c>
      <c r="T58" s="235" t="s">
        <v>143</v>
      </c>
      <c r="U58" s="235">
        <v>1.7010000000000001</v>
      </c>
      <c r="V58" s="235">
        <f>ROUND(E58*U58,2)</f>
        <v>3.64</v>
      </c>
      <c r="W58" s="235"/>
      <c r="X58" s="235" t="s">
        <v>144</v>
      </c>
      <c r="Y58" s="235" t="s">
        <v>145</v>
      </c>
      <c r="Z58" s="215"/>
      <c r="AA58" s="215"/>
      <c r="AB58" s="215"/>
      <c r="AC58" s="215"/>
      <c r="AD58" s="215"/>
      <c r="AE58" s="215"/>
      <c r="AF58" s="215"/>
      <c r="AG58" s="215" t="s">
        <v>146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5">
      <c r="A59" s="232"/>
      <c r="B59" s="233"/>
      <c r="C59" s="266" t="s">
        <v>226</v>
      </c>
      <c r="D59" s="237"/>
      <c r="E59" s="238">
        <v>2.1412499999999999</v>
      </c>
      <c r="F59" s="235"/>
      <c r="G59" s="235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35"/>
      <c r="Z59" s="215"/>
      <c r="AA59" s="215"/>
      <c r="AB59" s="215"/>
      <c r="AC59" s="215"/>
      <c r="AD59" s="215"/>
      <c r="AE59" s="215"/>
      <c r="AF59" s="215"/>
      <c r="AG59" s="215" t="s">
        <v>152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48">
        <v>32</v>
      </c>
      <c r="B60" s="249" t="s">
        <v>227</v>
      </c>
      <c r="C60" s="265" t="s">
        <v>228</v>
      </c>
      <c r="D60" s="250" t="s">
        <v>155</v>
      </c>
      <c r="E60" s="251">
        <v>21.294</v>
      </c>
      <c r="F60" s="252"/>
      <c r="G60" s="253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4">
        <v>3.3E-4</v>
      </c>
      <c r="O60" s="234">
        <f>ROUND(E60*N60,2)</f>
        <v>0.01</v>
      </c>
      <c r="P60" s="234">
        <v>2.198E-2</v>
      </c>
      <c r="Q60" s="234">
        <f>ROUND(E60*P60,2)</f>
        <v>0.47</v>
      </c>
      <c r="R60" s="235"/>
      <c r="S60" s="235" t="s">
        <v>142</v>
      </c>
      <c r="T60" s="235" t="s">
        <v>143</v>
      </c>
      <c r="U60" s="235">
        <v>0.32500000000000001</v>
      </c>
      <c r="V60" s="235">
        <f>ROUND(E60*U60,2)</f>
        <v>6.92</v>
      </c>
      <c r="W60" s="235"/>
      <c r="X60" s="235" t="s">
        <v>144</v>
      </c>
      <c r="Y60" s="235" t="s">
        <v>145</v>
      </c>
      <c r="Z60" s="215"/>
      <c r="AA60" s="215"/>
      <c r="AB60" s="215"/>
      <c r="AC60" s="215"/>
      <c r="AD60" s="215"/>
      <c r="AE60" s="215"/>
      <c r="AF60" s="215"/>
      <c r="AG60" s="215" t="s">
        <v>146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5">
      <c r="A61" s="232"/>
      <c r="B61" s="233"/>
      <c r="C61" s="266" t="s">
        <v>229</v>
      </c>
      <c r="D61" s="237"/>
      <c r="E61" s="238">
        <v>21.294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5"/>
      <c r="AA61" s="215"/>
      <c r="AB61" s="215"/>
      <c r="AC61" s="215"/>
      <c r="AD61" s="215"/>
      <c r="AE61" s="215"/>
      <c r="AF61" s="215"/>
      <c r="AG61" s="215" t="s">
        <v>152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54">
        <v>33</v>
      </c>
      <c r="B62" s="255" t="s">
        <v>230</v>
      </c>
      <c r="C62" s="264" t="s">
        <v>231</v>
      </c>
      <c r="D62" s="256" t="s">
        <v>155</v>
      </c>
      <c r="E62" s="257">
        <v>76.56</v>
      </c>
      <c r="F62" s="258"/>
      <c r="G62" s="259">
        <f>ROUND(E62*F62,2)</f>
        <v>0</v>
      </c>
      <c r="H62" s="236"/>
      <c r="I62" s="235">
        <f>ROUND(E62*H62,2)</f>
        <v>0</v>
      </c>
      <c r="J62" s="236"/>
      <c r="K62" s="235">
        <f>ROUND(E62*J62,2)</f>
        <v>0</v>
      </c>
      <c r="L62" s="235">
        <v>21</v>
      </c>
      <c r="M62" s="235">
        <f>G62*(1+L62/100)</f>
        <v>0</v>
      </c>
      <c r="N62" s="234">
        <v>0</v>
      </c>
      <c r="O62" s="234">
        <f>ROUND(E62*N62,2)</f>
        <v>0</v>
      </c>
      <c r="P62" s="234">
        <v>1.26E-2</v>
      </c>
      <c r="Q62" s="234">
        <f>ROUND(E62*P62,2)</f>
        <v>0.96</v>
      </c>
      <c r="R62" s="235"/>
      <c r="S62" s="235" t="s">
        <v>142</v>
      </c>
      <c r="T62" s="235" t="s">
        <v>192</v>
      </c>
      <c r="U62" s="235">
        <v>0.33</v>
      </c>
      <c r="V62" s="235">
        <f>ROUND(E62*U62,2)</f>
        <v>25.26</v>
      </c>
      <c r="W62" s="235"/>
      <c r="X62" s="235" t="s">
        <v>144</v>
      </c>
      <c r="Y62" s="235" t="s">
        <v>145</v>
      </c>
      <c r="Z62" s="215"/>
      <c r="AA62" s="215"/>
      <c r="AB62" s="215"/>
      <c r="AC62" s="215"/>
      <c r="AD62" s="215"/>
      <c r="AE62" s="215"/>
      <c r="AF62" s="215"/>
      <c r="AG62" s="215" t="s">
        <v>146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54">
        <v>34</v>
      </c>
      <c r="B63" s="255" t="s">
        <v>232</v>
      </c>
      <c r="C63" s="264" t="s">
        <v>233</v>
      </c>
      <c r="D63" s="256" t="s">
        <v>163</v>
      </c>
      <c r="E63" s="257">
        <v>2</v>
      </c>
      <c r="F63" s="258"/>
      <c r="G63" s="259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21</v>
      </c>
      <c r="M63" s="235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5"/>
      <c r="S63" s="235" t="s">
        <v>142</v>
      </c>
      <c r="T63" s="235" t="s">
        <v>143</v>
      </c>
      <c r="U63" s="235">
        <v>0.05</v>
      </c>
      <c r="V63" s="235">
        <f>ROUND(E63*U63,2)</f>
        <v>0.1</v>
      </c>
      <c r="W63" s="235"/>
      <c r="X63" s="235" t="s">
        <v>144</v>
      </c>
      <c r="Y63" s="235" t="s">
        <v>145</v>
      </c>
      <c r="Z63" s="215"/>
      <c r="AA63" s="215"/>
      <c r="AB63" s="215"/>
      <c r="AC63" s="215"/>
      <c r="AD63" s="215"/>
      <c r="AE63" s="215"/>
      <c r="AF63" s="215"/>
      <c r="AG63" s="215" t="s">
        <v>146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54">
        <v>35</v>
      </c>
      <c r="B64" s="255" t="s">
        <v>234</v>
      </c>
      <c r="C64" s="264" t="s">
        <v>235</v>
      </c>
      <c r="D64" s="256" t="s">
        <v>155</v>
      </c>
      <c r="E64" s="257">
        <v>3.4</v>
      </c>
      <c r="F64" s="258"/>
      <c r="G64" s="259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21</v>
      </c>
      <c r="M64" s="235">
        <f>G64*(1+L64/100)</f>
        <v>0</v>
      </c>
      <c r="N64" s="234">
        <v>1.17E-3</v>
      </c>
      <c r="O64" s="234">
        <f>ROUND(E64*N64,2)</f>
        <v>0</v>
      </c>
      <c r="P64" s="234">
        <v>7.5999999999999998E-2</v>
      </c>
      <c r="Q64" s="234">
        <f>ROUND(E64*P64,2)</f>
        <v>0.26</v>
      </c>
      <c r="R64" s="235"/>
      <c r="S64" s="235" t="s">
        <v>142</v>
      </c>
      <c r="T64" s="235" t="s">
        <v>143</v>
      </c>
      <c r="U64" s="235">
        <v>0.93899999999999995</v>
      </c>
      <c r="V64" s="235">
        <f>ROUND(E64*U64,2)</f>
        <v>3.19</v>
      </c>
      <c r="W64" s="235"/>
      <c r="X64" s="235" t="s">
        <v>144</v>
      </c>
      <c r="Y64" s="235" t="s">
        <v>145</v>
      </c>
      <c r="Z64" s="215"/>
      <c r="AA64" s="215"/>
      <c r="AB64" s="215"/>
      <c r="AC64" s="215"/>
      <c r="AD64" s="215"/>
      <c r="AE64" s="215"/>
      <c r="AF64" s="215"/>
      <c r="AG64" s="215" t="s">
        <v>146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54">
        <v>36</v>
      </c>
      <c r="B65" s="255" t="s">
        <v>236</v>
      </c>
      <c r="C65" s="264" t="s">
        <v>237</v>
      </c>
      <c r="D65" s="256" t="s">
        <v>155</v>
      </c>
      <c r="E65" s="257">
        <v>2.2799999999999998</v>
      </c>
      <c r="F65" s="258"/>
      <c r="G65" s="259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21</v>
      </c>
      <c r="M65" s="235">
        <f>G65*(1+L65/100)</f>
        <v>0</v>
      </c>
      <c r="N65" s="234">
        <v>9.2000000000000003E-4</v>
      </c>
      <c r="O65" s="234">
        <f>ROUND(E65*N65,2)</f>
        <v>0</v>
      </c>
      <c r="P65" s="234">
        <v>0.04</v>
      </c>
      <c r="Q65" s="234">
        <f>ROUND(E65*P65,2)</f>
        <v>0.09</v>
      </c>
      <c r="R65" s="235"/>
      <c r="S65" s="235" t="s">
        <v>142</v>
      </c>
      <c r="T65" s="235" t="s">
        <v>143</v>
      </c>
      <c r="U65" s="235">
        <v>0.373</v>
      </c>
      <c r="V65" s="235">
        <f>ROUND(E65*U65,2)</f>
        <v>0.85</v>
      </c>
      <c r="W65" s="235"/>
      <c r="X65" s="235" t="s">
        <v>144</v>
      </c>
      <c r="Y65" s="235" t="s">
        <v>145</v>
      </c>
      <c r="Z65" s="215"/>
      <c r="AA65" s="215"/>
      <c r="AB65" s="215"/>
      <c r="AC65" s="215"/>
      <c r="AD65" s="215"/>
      <c r="AE65" s="215"/>
      <c r="AF65" s="215"/>
      <c r="AG65" s="215" t="s">
        <v>146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54">
        <v>37</v>
      </c>
      <c r="B66" s="255" t="s">
        <v>238</v>
      </c>
      <c r="C66" s="264" t="s">
        <v>239</v>
      </c>
      <c r="D66" s="256" t="s">
        <v>178</v>
      </c>
      <c r="E66" s="257">
        <v>0.65</v>
      </c>
      <c r="F66" s="258"/>
      <c r="G66" s="259">
        <f>ROUND(E66*F66,2)</f>
        <v>0</v>
      </c>
      <c r="H66" s="236"/>
      <c r="I66" s="235">
        <f>ROUND(E66*H66,2)</f>
        <v>0</v>
      </c>
      <c r="J66" s="236"/>
      <c r="K66" s="235">
        <f>ROUND(E66*J66,2)</f>
        <v>0</v>
      </c>
      <c r="L66" s="235">
        <v>21</v>
      </c>
      <c r="M66" s="235">
        <f>G66*(1+L66/100)</f>
        <v>0</v>
      </c>
      <c r="N66" s="234">
        <v>0</v>
      </c>
      <c r="O66" s="234">
        <f>ROUND(E66*N66,2)</f>
        <v>0</v>
      </c>
      <c r="P66" s="234">
        <v>0.12417</v>
      </c>
      <c r="Q66" s="234">
        <f>ROUND(E66*P66,2)</f>
        <v>0.08</v>
      </c>
      <c r="R66" s="235"/>
      <c r="S66" s="235" t="s">
        <v>142</v>
      </c>
      <c r="T66" s="235" t="s">
        <v>143</v>
      </c>
      <c r="U66" s="235">
        <v>6.9</v>
      </c>
      <c r="V66" s="235">
        <f>ROUND(E66*U66,2)</f>
        <v>4.49</v>
      </c>
      <c r="W66" s="235"/>
      <c r="X66" s="235" t="s">
        <v>144</v>
      </c>
      <c r="Y66" s="235" t="s">
        <v>145</v>
      </c>
      <c r="Z66" s="215"/>
      <c r="AA66" s="215"/>
      <c r="AB66" s="215"/>
      <c r="AC66" s="215"/>
      <c r="AD66" s="215"/>
      <c r="AE66" s="215"/>
      <c r="AF66" s="215"/>
      <c r="AG66" s="215" t="s">
        <v>146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48">
        <v>38</v>
      </c>
      <c r="B67" s="249" t="s">
        <v>240</v>
      </c>
      <c r="C67" s="265" t="s">
        <v>241</v>
      </c>
      <c r="D67" s="250" t="s">
        <v>155</v>
      </c>
      <c r="E67" s="251">
        <v>6.6749999999999998</v>
      </c>
      <c r="F67" s="252"/>
      <c r="G67" s="253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21</v>
      </c>
      <c r="M67" s="235">
        <f>G67*(1+L67/100)</f>
        <v>0</v>
      </c>
      <c r="N67" s="234">
        <v>0</v>
      </c>
      <c r="O67" s="234">
        <f>ROUND(E67*N67,2)</f>
        <v>0</v>
      </c>
      <c r="P67" s="234">
        <v>6.8000000000000005E-2</v>
      </c>
      <c r="Q67" s="234">
        <f>ROUND(E67*P67,2)</f>
        <v>0.45</v>
      </c>
      <c r="R67" s="235"/>
      <c r="S67" s="235" t="s">
        <v>142</v>
      </c>
      <c r="T67" s="235" t="s">
        <v>143</v>
      </c>
      <c r="U67" s="235">
        <v>0.3</v>
      </c>
      <c r="V67" s="235">
        <f>ROUND(E67*U67,2)</f>
        <v>2</v>
      </c>
      <c r="W67" s="235"/>
      <c r="X67" s="235" t="s">
        <v>144</v>
      </c>
      <c r="Y67" s="235" t="s">
        <v>145</v>
      </c>
      <c r="Z67" s="215"/>
      <c r="AA67" s="215"/>
      <c r="AB67" s="215"/>
      <c r="AC67" s="215"/>
      <c r="AD67" s="215"/>
      <c r="AE67" s="215"/>
      <c r="AF67" s="215"/>
      <c r="AG67" s="215" t="s">
        <v>146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32"/>
      <c r="B68" s="233"/>
      <c r="C68" s="266" t="s">
        <v>242</v>
      </c>
      <c r="D68" s="237"/>
      <c r="E68" s="238">
        <v>6.6749999999999998</v>
      </c>
      <c r="F68" s="235"/>
      <c r="G68" s="235"/>
      <c r="H68" s="235"/>
      <c r="I68" s="235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15"/>
      <c r="AA68" s="215"/>
      <c r="AB68" s="215"/>
      <c r="AC68" s="215"/>
      <c r="AD68" s="215"/>
      <c r="AE68" s="215"/>
      <c r="AF68" s="215"/>
      <c r="AG68" s="215" t="s">
        <v>152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54">
        <v>39</v>
      </c>
      <c r="B69" s="255" t="s">
        <v>243</v>
      </c>
      <c r="C69" s="264" t="s">
        <v>244</v>
      </c>
      <c r="D69" s="256" t="s">
        <v>178</v>
      </c>
      <c r="E69" s="257">
        <v>6.4</v>
      </c>
      <c r="F69" s="258"/>
      <c r="G69" s="259">
        <f>ROUND(E69*F69,2)</f>
        <v>0</v>
      </c>
      <c r="H69" s="236"/>
      <c r="I69" s="235">
        <f>ROUND(E69*H69,2)</f>
        <v>0</v>
      </c>
      <c r="J69" s="236"/>
      <c r="K69" s="235">
        <f>ROUND(E69*J69,2)</f>
        <v>0</v>
      </c>
      <c r="L69" s="235">
        <v>21</v>
      </c>
      <c r="M69" s="235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5"/>
      <c r="S69" s="235" t="s">
        <v>142</v>
      </c>
      <c r="T69" s="235" t="s">
        <v>143</v>
      </c>
      <c r="U69" s="235">
        <v>0.14499999999999999</v>
      </c>
      <c r="V69" s="235">
        <f>ROUND(E69*U69,2)</f>
        <v>0.93</v>
      </c>
      <c r="W69" s="235"/>
      <c r="X69" s="235" t="s">
        <v>144</v>
      </c>
      <c r="Y69" s="235" t="s">
        <v>145</v>
      </c>
      <c r="Z69" s="215"/>
      <c r="AA69" s="215"/>
      <c r="AB69" s="215"/>
      <c r="AC69" s="215"/>
      <c r="AD69" s="215"/>
      <c r="AE69" s="215"/>
      <c r="AF69" s="215"/>
      <c r="AG69" s="215" t="s">
        <v>146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5">
      <c r="A70" s="241" t="s">
        <v>137</v>
      </c>
      <c r="B70" s="242" t="s">
        <v>82</v>
      </c>
      <c r="C70" s="263" t="s">
        <v>83</v>
      </c>
      <c r="D70" s="243"/>
      <c r="E70" s="244"/>
      <c r="F70" s="245"/>
      <c r="G70" s="246">
        <f>SUMIF(AG71:AG71,"&lt;&gt;NOR",G71:G71)</f>
        <v>0</v>
      </c>
      <c r="H70" s="240"/>
      <c r="I70" s="240">
        <f>SUM(I71:I71)</f>
        <v>0</v>
      </c>
      <c r="J70" s="240"/>
      <c r="K70" s="240">
        <f>SUM(K71:K71)</f>
        <v>0</v>
      </c>
      <c r="L70" s="240"/>
      <c r="M70" s="240">
        <f>SUM(M71:M71)</f>
        <v>0</v>
      </c>
      <c r="N70" s="239"/>
      <c r="O70" s="239">
        <f>SUM(O71:O71)</f>
        <v>0</v>
      </c>
      <c r="P70" s="239"/>
      <c r="Q70" s="239">
        <f>SUM(Q71:Q71)</f>
        <v>0</v>
      </c>
      <c r="R70" s="240"/>
      <c r="S70" s="240"/>
      <c r="T70" s="240"/>
      <c r="U70" s="240"/>
      <c r="V70" s="240">
        <f>SUM(V71:V71)</f>
        <v>1.9</v>
      </c>
      <c r="W70" s="240"/>
      <c r="X70" s="240"/>
      <c r="Y70" s="240"/>
      <c r="AG70" t="s">
        <v>138</v>
      </c>
    </row>
    <row r="71" spans="1:60" outlineLevel="1" x14ac:dyDescent="0.25">
      <c r="A71" s="254">
        <v>40</v>
      </c>
      <c r="B71" s="255" t="s">
        <v>245</v>
      </c>
      <c r="C71" s="264" t="s">
        <v>246</v>
      </c>
      <c r="D71" s="256" t="s">
        <v>170</v>
      </c>
      <c r="E71" s="257">
        <v>6.1871499999999999</v>
      </c>
      <c r="F71" s="258"/>
      <c r="G71" s="259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21</v>
      </c>
      <c r="M71" s="235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5"/>
      <c r="S71" s="235" t="s">
        <v>142</v>
      </c>
      <c r="T71" s="235" t="s">
        <v>143</v>
      </c>
      <c r="U71" s="235">
        <v>0.307</v>
      </c>
      <c r="V71" s="235">
        <f>ROUND(E71*U71,2)</f>
        <v>1.9</v>
      </c>
      <c r="W71" s="235"/>
      <c r="X71" s="235" t="s">
        <v>247</v>
      </c>
      <c r="Y71" s="235" t="s">
        <v>145</v>
      </c>
      <c r="Z71" s="215"/>
      <c r="AA71" s="215"/>
      <c r="AB71" s="215"/>
      <c r="AC71" s="215"/>
      <c r="AD71" s="215"/>
      <c r="AE71" s="215"/>
      <c r="AF71" s="215"/>
      <c r="AG71" s="215" t="s">
        <v>248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5">
      <c r="A72" s="241" t="s">
        <v>137</v>
      </c>
      <c r="B72" s="242" t="s">
        <v>84</v>
      </c>
      <c r="C72" s="263" t="s">
        <v>85</v>
      </c>
      <c r="D72" s="243"/>
      <c r="E72" s="244"/>
      <c r="F72" s="245"/>
      <c r="G72" s="246">
        <f>SUMIF(AG73:AG74,"&lt;&gt;NOR",G73:G74)</f>
        <v>0</v>
      </c>
      <c r="H72" s="240"/>
      <c r="I72" s="240">
        <f>SUM(I73:I74)</f>
        <v>0</v>
      </c>
      <c r="J72" s="240"/>
      <c r="K72" s="240">
        <f>SUM(K73:K74)</f>
        <v>0</v>
      </c>
      <c r="L72" s="240"/>
      <c r="M72" s="240">
        <f>SUM(M73:M74)</f>
        <v>0</v>
      </c>
      <c r="N72" s="239"/>
      <c r="O72" s="239">
        <f>SUM(O73:O74)</f>
        <v>0</v>
      </c>
      <c r="P72" s="239"/>
      <c r="Q72" s="239">
        <f>SUM(Q73:Q74)</f>
        <v>0</v>
      </c>
      <c r="R72" s="240"/>
      <c r="S72" s="240"/>
      <c r="T72" s="240"/>
      <c r="U72" s="240"/>
      <c r="V72" s="240">
        <f>SUM(V73:V74)</f>
        <v>0.13</v>
      </c>
      <c r="W72" s="240"/>
      <c r="X72" s="240"/>
      <c r="Y72" s="240"/>
      <c r="AG72" t="s">
        <v>138</v>
      </c>
    </row>
    <row r="73" spans="1:60" ht="30.6" outlineLevel="1" x14ac:dyDescent="0.25">
      <c r="A73" s="248">
        <v>41</v>
      </c>
      <c r="B73" s="249" t="s">
        <v>249</v>
      </c>
      <c r="C73" s="265" t="s">
        <v>250</v>
      </c>
      <c r="D73" s="250" t="s">
        <v>155</v>
      </c>
      <c r="E73" s="251">
        <v>1.68</v>
      </c>
      <c r="F73" s="252"/>
      <c r="G73" s="253">
        <f>ROUND(E73*F73,2)</f>
        <v>0</v>
      </c>
      <c r="H73" s="236"/>
      <c r="I73" s="235">
        <f>ROUND(E73*H73,2)</f>
        <v>0</v>
      </c>
      <c r="J73" s="236"/>
      <c r="K73" s="235">
        <f>ROUND(E73*J73,2)</f>
        <v>0</v>
      </c>
      <c r="L73" s="235">
        <v>21</v>
      </c>
      <c r="M73" s="235">
        <f>G73*(1+L73/100)</f>
        <v>0</v>
      </c>
      <c r="N73" s="234">
        <v>1.0200000000000001E-3</v>
      </c>
      <c r="O73" s="234">
        <f>ROUND(E73*N73,2)</f>
        <v>0</v>
      </c>
      <c r="P73" s="234">
        <v>0</v>
      </c>
      <c r="Q73" s="234">
        <f>ROUND(E73*P73,2)</f>
        <v>0</v>
      </c>
      <c r="R73" s="235"/>
      <c r="S73" s="235" t="s">
        <v>142</v>
      </c>
      <c r="T73" s="235" t="s">
        <v>143</v>
      </c>
      <c r="U73" s="235">
        <v>0.08</v>
      </c>
      <c r="V73" s="235">
        <f>ROUND(E73*U73,2)</f>
        <v>0.13</v>
      </c>
      <c r="W73" s="235"/>
      <c r="X73" s="235" t="s">
        <v>144</v>
      </c>
      <c r="Y73" s="235" t="s">
        <v>145</v>
      </c>
      <c r="Z73" s="215"/>
      <c r="AA73" s="215"/>
      <c r="AB73" s="215"/>
      <c r="AC73" s="215"/>
      <c r="AD73" s="215"/>
      <c r="AE73" s="215"/>
      <c r="AF73" s="215"/>
      <c r="AG73" s="215" t="s">
        <v>146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5">
      <c r="A74" s="232"/>
      <c r="B74" s="233"/>
      <c r="C74" s="266" t="s">
        <v>251</v>
      </c>
      <c r="D74" s="237"/>
      <c r="E74" s="238">
        <v>1.68</v>
      </c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5"/>
      <c r="AA74" s="215"/>
      <c r="AB74" s="215"/>
      <c r="AC74" s="215"/>
      <c r="AD74" s="215"/>
      <c r="AE74" s="215"/>
      <c r="AF74" s="215"/>
      <c r="AG74" s="215" t="s">
        <v>152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5">
      <c r="A75" s="241" t="s">
        <v>137</v>
      </c>
      <c r="B75" s="242" t="s">
        <v>86</v>
      </c>
      <c r="C75" s="263" t="s">
        <v>87</v>
      </c>
      <c r="D75" s="243"/>
      <c r="E75" s="244"/>
      <c r="F75" s="245"/>
      <c r="G75" s="246">
        <f>SUMIF(AG76:AG79,"&lt;&gt;NOR",G76:G79)</f>
        <v>0</v>
      </c>
      <c r="H75" s="240"/>
      <c r="I75" s="240">
        <f>SUM(I76:I79)</f>
        <v>0</v>
      </c>
      <c r="J75" s="240"/>
      <c r="K75" s="240">
        <f>SUM(K76:K79)</f>
        <v>0</v>
      </c>
      <c r="L75" s="240"/>
      <c r="M75" s="240">
        <f>SUM(M76:M79)</f>
        <v>0</v>
      </c>
      <c r="N75" s="239"/>
      <c r="O75" s="239">
        <f>SUM(O76:O79)</f>
        <v>0</v>
      </c>
      <c r="P75" s="239"/>
      <c r="Q75" s="239">
        <f>SUM(Q76:Q79)</f>
        <v>0</v>
      </c>
      <c r="R75" s="240"/>
      <c r="S75" s="240"/>
      <c r="T75" s="240"/>
      <c r="U75" s="240"/>
      <c r="V75" s="240">
        <f>SUM(V76:V79)</f>
        <v>0.73</v>
      </c>
      <c r="W75" s="240"/>
      <c r="X75" s="240"/>
      <c r="Y75" s="240"/>
      <c r="AG75" t="s">
        <v>138</v>
      </c>
    </row>
    <row r="76" spans="1:60" ht="20.399999999999999" outlineLevel="1" x14ac:dyDescent="0.25">
      <c r="A76" s="248">
        <v>42</v>
      </c>
      <c r="B76" s="249" t="s">
        <v>252</v>
      </c>
      <c r="C76" s="265" t="s">
        <v>253</v>
      </c>
      <c r="D76" s="250" t="s">
        <v>254</v>
      </c>
      <c r="E76" s="251">
        <v>1</v>
      </c>
      <c r="F76" s="252"/>
      <c r="G76" s="253">
        <f>ROUND(E76*F76,2)</f>
        <v>0</v>
      </c>
      <c r="H76" s="236"/>
      <c r="I76" s="235">
        <f>ROUND(E76*H76,2)</f>
        <v>0</v>
      </c>
      <c r="J76" s="236"/>
      <c r="K76" s="235">
        <f>ROUND(E76*J76,2)</f>
        <v>0</v>
      </c>
      <c r="L76" s="235">
        <v>21</v>
      </c>
      <c r="M76" s="235">
        <f>G76*(1+L76/100)</f>
        <v>0</v>
      </c>
      <c r="N76" s="234">
        <v>5.1999999999999995E-4</v>
      </c>
      <c r="O76" s="234">
        <f>ROUND(E76*N76,2)</f>
        <v>0</v>
      </c>
      <c r="P76" s="234">
        <v>0</v>
      </c>
      <c r="Q76" s="234">
        <f>ROUND(E76*P76,2)</f>
        <v>0</v>
      </c>
      <c r="R76" s="235"/>
      <c r="S76" s="235" t="s">
        <v>206</v>
      </c>
      <c r="T76" s="235" t="s">
        <v>192</v>
      </c>
      <c r="U76" s="235">
        <v>0.73399999999999999</v>
      </c>
      <c r="V76" s="235">
        <f>ROUND(E76*U76,2)</f>
        <v>0.73</v>
      </c>
      <c r="W76" s="235"/>
      <c r="X76" s="235" t="s">
        <v>144</v>
      </c>
      <c r="Y76" s="235" t="s">
        <v>145</v>
      </c>
      <c r="Z76" s="215"/>
      <c r="AA76" s="215"/>
      <c r="AB76" s="215"/>
      <c r="AC76" s="215"/>
      <c r="AD76" s="215"/>
      <c r="AE76" s="215"/>
      <c r="AF76" s="215"/>
      <c r="AG76" s="215" t="s">
        <v>146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5">
      <c r="A77" s="232"/>
      <c r="B77" s="233"/>
      <c r="C77" s="267" t="s">
        <v>255</v>
      </c>
      <c r="D77" s="260"/>
      <c r="E77" s="260"/>
      <c r="F77" s="260"/>
      <c r="G77" s="260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5"/>
      <c r="AA77" s="215"/>
      <c r="AB77" s="215"/>
      <c r="AC77" s="215"/>
      <c r="AD77" s="215"/>
      <c r="AE77" s="215"/>
      <c r="AF77" s="215"/>
      <c r="AG77" s="215" t="s">
        <v>256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3" x14ac:dyDescent="0.25">
      <c r="A78" s="232"/>
      <c r="B78" s="233"/>
      <c r="C78" s="268" t="s">
        <v>257</v>
      </c>
      <c r="D78" s="261"/>
      <c r="E78" s="261"/>
      <c r="F78" s="261"/>
      <c r="G78" s="261"/>
      <c r="H78" s="235"/>
      <c r="I78" s="235"/>
      <c r="J78" s="235"/>
      <c r="K78" s="235"/>
      <c r="L78" s="235"/>
      <c r="M78" s="235"/>
      <c r="N78" s="234"/>
      <c r="O78" s="234"/>
      <c r="P78" s="234"/>
      <c r="Q78" s="234"/>
      <c r="R78" s="235"/>
      <c r="S78" s="235"/>
      <c r="T78" s="235"/>
      <c r="U78" s="235"/>
      <c r="V78" s="235"/>
      <c r="W78" s="235"/>
      <c r="X78" s="235"/>
      <c r="Y78" s="235"/>
      <c r="Z78" s="215"/>
      <c r="AA78" s="215"/>
      <c r="AB78" s="215"/>
      <c r="AC78" s="215"/>
      <c r="AD78" s="215"/>
      <c r="AE78" s="215"/>
      <c r="AF78" s="215"/>
      <c r="AG78" s="215" t="s">
        <v>256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3" x14ac:dyDescent="0.25">
      <c r="A79" s="232"/>
      <c r="B79" s="233"/>
      <c r="C79" s="268" t="s">
        <v>258</v>
      </c>
      <c r="D79" s="261"/>
      <c r="E79" s="261"/>
      <c r="F79" s="261"/>
      <c r="G79" s="261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5"/>
      <c r="AA79" s="215"/>
      <c r="AB79" s="215"/>
      <c r="AC79" s="215"/>
      <c r="AD79" s="215"/>
      <c r="AE79" s="215"/>
      <c r="AF79" s="215"/>
      <c r="AG79" s="215" t="s">
        <v>256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5">
      <c r="A80" s="241" t="s">
        <v>137</v>
      </c>
      <c r="B80" s="242" t="s">
        <v>88</v>
      </c>
      <c r="C80" s="263" t="s">
        <v>89</v>
      </c>
      <c r="D80" s="243"/>
      <c r="E80" s="244"/>
      <c r="F80" s="245"/>
      <c r="G80" s="246">
        <f>SUMIF(AG81:AG81,"&lt;&gt;NOR",G81:G81)</f>
        <v>0</v>
      </c>
      <c r="H80" s="240"/>
      <c r="I80" s="240">
        <f>SUM(I81:I81)</f>
        <v>0</v>
      </c>
      <c r="J80" s="240"/>
      <c r="K80" s="240">
        <f>SUM(K81:K81)</f>
        <v>0</v>
      </c>
      <c r="L80" s="240"/>
      <c r="M80" s="240">
        <f>SUM(M81:M81)</f>
        <v>0</v>
      </c>
      <c r="N80" s="239"/>
      <c r="O80" s="239">
        <f>SUM(O81:O81)</f>
        <v>0</v>
      </c>
      <c r="P80" s="239"/>
      <c r="Q80" s="239">
        <f>SUM(Q81:Q81)</f>
        <v>0</v>
      </c>
      <c r="R80" s="240"/>
      <c r="S80" s="240"/>
      <c r="T80" s="240"/>
      <c r="U80" s="240"/>
      <c r="V80" s="240">
        <f>SUM(V81:V81)</f>
        <v>0</v>
      </c>
      <c r="W80" s="240"/>
      <c r="X80" s="240"/>
      <c r="Y80" s="240"/>
      <c r="AG80" t="s">
        <v>138</v>
      </c>
    </row>
    <row r="81" spans="1:60" ht="30.6" outlineLevel="1" x14ac:dyDescent="0.25">
      <c r="A81" s="254">
        <v>43</v>
      </c>
      <c r="B81" s="255" t="s">
        <v>259</v>
      </c>
      <c r="C81" s="264" t="s">
        <v>260</v>
      </c>
      <c r="D81" s="256" t="s">
        <v>217</v>
      </c>
      <c r="E81" s="257">
        <v>1</v>
      </c>
      <c r="F81" s="258"/>
      <c r="G81" s="259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21</v>
      </c>
      <c r="M81" s="235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5"/>
      <c r="S81" s="235" t="s">
        <v>206</v>
      </c>
      <c r="T81" s="235" t="s">
        <v>192</v>
      </c>
      <c r="U81" s="235">
        <v>0</v>
      </c>
      <c r="V81" s="235">
        <f>ROUND(E81*U81,2)</f>
        <v>0</v>
      </c>
      <c r="W81" s="235"/>
      <c r="X81" s="235" t="s">
        <v>144</v>
      </c>
      <c r="Y81" s="235" t="s">
        <v>145</v>
      </c>
      <c r="Z81" s="215"/>
      <c r="AA81" s="215"/>
      <c r="AB81" s="215"/>
      <c r="AC81" s="215"/>
      <c r="AD81" s="215"/>
      <c r="AE81" s="215"/>
      <c r="AF81" s="215"/>
      <c r="AG81" s="215" t="s">
        <v>146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x14ac:dyDescent="0.25">
      <c r="A82" s="241" t="s">
        <v>137</v>
      </c>
      <c r="B82" s="242" t="s">
        <v>90</v>
      </c>
      <c r="C82" s="263" t="s">
        <v>91</v>
      </c>
      <c r="D82" s="243"/>
      <c r="E82" s="244"/>
      <c r="F82" s="245"/>
      <c r="G82" s="246">
        <f>SUMIF(AG83:AG85,"&lt;&gt;NOR",G83:G85)</f>
        <v>0</v>
      </c>
      <c r="H82" s="240"/>
      <c r="I82" s="240">
        <f>SUM(I83:I85)</f>
        <v>0</v>
      </c>
      <c r="J82" s="240"/>
      <c r="K82" s="240">
        <f>SUM(K83:K85)</f>
        <v>0</v>
      </c>
      <c r="L82" s="240"/>
      <c r="M82" s="240">
        <f>SUM(M83:M85)</f>
        <v>0</v>
      </c>
      <c r="N82" s="239"/>
      <c r="O82" s="239">
        <f>SUM(O83:O85)</f>
        <v>0.02</v>
      </c>
      <c r="P82" s="239"/>
      <c r="Q82" s="239">
        <f>SUM(Q83:Q85)</f>
        <v>0.02</v>
      </c>
      <c r="R82" s="240"/>
      <c r="S82" s="240"/>
      <c r="T82" s="240"/>
      <c r="U82" s="240"/>
      <c r="V82" s="240">
        <f>SUM(V83:V85)</f>
        <v>1.79</v>
      </c>
      <c r="W82" s="240"/>
      <c r="X82" s="240"/>
      <c r="Y82" s="240"/>
      <c r="AG82" t="s">
        <v>138</v>
      </c>
    </row>
    <row r="83" spans="1:60" outlineLevel="1" x14ac:dyDescent="0.25">
      <c r="A83" s="254">
        <v>44</v>
      </c>
      <c r="B83" s="255" t="s">
        <v>261</v>
      </c>
      <c r="C83" s="264" t="s">
        <v>262</v>
      </c>
      <c r="D83" s="256" t="s">
        <v>155</v>
      </c>
      <c r="E83" s="257">
        <v>0.7</v>
      </c>
      <c r="F83" s="258"/>
      <c r="G83" s="259">
        <f>ROUND(E83*F83,2)</f>
        <v>0</v>
      </c>
      <c r="H83" s="236"/>
      <c r="I83" s="235">
        <f>ROUND(E83*H83,2)</f>
        <v>0</v>
      </c>
      <c r="J83" s="236"/>
      <c r="K83" s="235">
        <f>ROUND(E83*J83,2)</f>
        <v>0</v>
      </c>
      <c r="L83" s="235">
        <v>21</v>
      </c>
      <c r="M83" s="235">
        <f>G83*(1+L83/100)</f>
        <v>0</v>
      </c>
      <c r="N83" s="234">
        <v>0</v>
      </c>
      <c r="O83" s="234">
        <f>ROUND(E83*N83,2)</f>
        <v>0</v>
      </c>
      <c r="P83" s="234">
        <v>2.3800000000000002E-2</v>
      </c>
      <c r="Q83" s="234">
        <f>ROUND(E83*P83,2)</f>
        <v>0.02</v>
      </c>
      <c r="R83" s="235"/>
      <c r="S83" s="235" t="s">
        <v>142</v>
      </c>
      <c r="T83" s="235" t="s">
        <v>143</v>
      </c>
      <c r="U83" s="235">
        <v>8.2000000000000003E-2</v>
      </c>
      <c r="V83" s="235">
        <f>ROUND(E83*U83,2)</f>
        <v>0.06</v>
      </c>
      <c r="W83" s="235"/>
      <c r="X83" s="235" t="s">
        <v>144</v>
      </c>
      <c r="Y83" s="235" t="s">
        <v>145</v>
      </c>
      <c r="Z83" s="215"/>
      <c r="AA83" s="215"/>
      <c r="AB83" s="215"/>
      <c r="AC83" s="215"/>
      <c r="AD83" s="215"/>
      <c r="AE83" s="215"/>
      <c r="AF83" s="215"/>
      <c r="AG83" s="215" t="s">
        <v>146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0.399999999999999" outlineLevel="1" x14ac:dyDescent="0.25">
      <c r="A84" s="254">
        <v>45</v>
      </c>
      <c r="B84" s="255" t="s">
        <v>263</v>
      </c>
      <c r="C84" s="264" t="s">
        <v>264</v>
      </c>
      <c r="D84" s="256" t="s">
        <v>163</v>
      </c>
      <c r="E84" s="257">
        <v>1</v>
      </c>
      <c r="F84" s="258"/>
      <c r="G84" s="259">
        <f>ROUND(E84*F84,2)</f>
        <v>0</v>
      </c>
      <c r="H84" s="236"/>
      <c r="I84" s="235">
        <f>ROUND(E84*H84,2)</f>
        <v>0</v>
      </c>
      <c r="J84" s="236"/>
      <c r="K84" s="235">
        <f>ROUND(E84*J84,2)</f>
        <v>0</v>
      </c>
      <c r="L84" s="235">
        <v>21</v>
      </c>
      <c r="M84" s="235">
        <f>G84*(1+L84/100)</f>
        <v>0</v>
      </c>
      <c r="N84" s="234">
        <v>2.349E-2</v>
      </c>
      <c r="O84" s="234">
        <f>ROUND(E84*N84,2)</f>
        <v>0.02</v>
      </c>
      <c r="P84" s="234">
        <v>0</v>
      </c>
      <c r="Q84" s="234">
        <f>ROUND(E84*P84,2)</f>
        <v>0</v>
      </c>
      <c r="R84" s="235"/>
      <c r="S84" s="235" t="s">
        <v>142</v>
      </c>
      <c r="T84" s="235" t="s">
        <v>192</v>
      </c>
      <c r="U84" s="235">
        <v>0.86299999999999999</v>
      </c>
      <c r="V84" s="235">
        <f>ROUND(E84*U84,2)</f>
        <v>0.86</v>
      </c>
      <c r="W84" s="235"/>
      <c r="X84" s="235" t="s">
        <v>144</v>
      </c>
      <c r="Y84" s="235" t="s">
        <v>145</v>
      </c>
      <c r="Z84" s="215"/>
      <c r="AA84" s="215"/>
      <c r="AB84" s="215"/>
      <c r="AC84" s="215"/>
      <c r="AD84" s="215"/>
      <c r="AE84" s="215"/>
      <c r="AF84" s="215"/>
      <c r="AG84" s="215" t="s">
        <v>146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0.399999999999999" outlineLevel="1" x14ac:dyDescent="0.25">
      <c r="A85" s="254">
        <v>46</v>
      </c>
      <c r="B85" s="255" t="s">
        <v>265</v>
      </c>
      <c r="C85" s="264" t="s">
        <v>266</v>
      </c>
      <c r="D85" s="256" t="s">
        <v>163</v>
      </c>
      <c r="E85" s="257">
        <v>1</v>
      </c>
      <c r="F85" s="258"/>
      <c r="G85" s="259">
        <f>ROUND(E85*F85,2)</f>
        <v>0</v>
      </c>
      <c r="H85" s="236"/>
      <c r="I85" s="235">
        <f>ROUND(E85*H85,2)</f>
        <v>0</v>
      </c>
      <c r="J85" s="236"/>
      <c r="K85" s="235">
        <f>ROUND(E85*J85,2)</f>
        <v>0</v>
      </c>
      <c r="L85" s="235">
        <v>21</v>
      </c>
      <c r="M85" s="235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5"/>
      <c r="S85" s="235" t="s">
        <v>142</v>
      </c>
      <c r="T85" s="235" t="s">
        <v>143</v>
      </c>
      <c r="U85" s="235">
        <v>0.86799999999999999</v>
      </c>
      <c r="V85" s="235">
        <f>ROUND(E85*U85,2)</f>
        <v>0.87</v>
      </c>
      <c r="W85" s="235"/>
      <c r="X85" s="235" t="s">
        <v>144</v>
      </c>
      <c r="Y85" s="235" t="s">
        <v>145</v>
      </c>
      <c r="Z85" s="215"/>
      <c r="AA85" s="215"/>
      <c r="AB85" s="215"/>
      <c r="AC85" s="215"/>
      <c r="AD85" s="215"/>
      <c r="AE85" s="215"/>
      <c r="AF85" s="215"/>
      <c r="AG85" s="215" t="s">
        <v>146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5">
      <c r="A86" s="241" t="s">
        <v>137</v>
      </c>
      <c r="B86" s="242" t="s">
        <v>92</v>
      </c>
      <c r="C86" s="263" t="s">
        <v>93</v>
      </c>
      <c r="D86" s="243"/>
      <c r="E86" s="244"/>
      <c r="F86" s="245"/>
      <c r="G86" s="246">
        <f>SUMIF(AG87:AG92,"&lt;&gt;NOR",G87:G92)</f>
        <v>0</v>
      </c>
      <c r="H86" s="240"/>
      <c r="I86" s="240">
        <f>SUM(I87:I92)</f>
        <v>0</v>
      </c>
      <c r="J86" s="240"/>
      <c r="K86" s="240">
        <f>SUM(K87:K92)</f>
        <v>0</v>
      </c>
      <c r="L86" s="240"/>
      <c r="M86" s="240">
        <f>SUM(M87:M92)</f>
        <v>0</v>
      </c>
      <c r="N86" s="239"/>
      <c r="O86" s="239">
        <f>SUM(O87:O92)</f>
        <v>0</v>
      </c>
      <c r="P86" s="239"/>
      <c r="Q86" s="239">
        <f>SUM(Q87:Q92)</f>
        <v>0</v>
      </c>
      <c r="R86" s="240"/>
      <c r="S86" s="240"/>
      <c r="T86" s="240"/>
      <c r="U86" s="240"/>
      <c r="V86" s="240">
        <f>SUM(V87:V92)</f>
        <v>14.75</v>
      </c>
      <c r="W86" s="240"/>
      <c r="X86" s="240"/>
      <c r="Y86" s="240"/>
      <c r="AG86" t="s">
        <v>138</v>
      </c>
    </row>
    <row r="87" spans="1:60" ht="20.399999999999999" outlineLevel="1" x14ac:dyDescent="0.25">
      <c r="A87" s="254">
        <v>47</v>
      </c>
      <c r="B87" s="255" t="s">
        <v>267</v>
      </c>
      <c r="C87" s="264" t="s">
        <v>268</v>
      </c>
      <c r="D87" s="256" t="s">
        <v>163</v>
      </c>
      <c r="E87" s="257">
        <v>1</v>
      </c>
      <c r="F87" s="258"/>
      <c r="G87" s="259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21</v>
      </c>
      <c r="M87" s="235">
        <f>G87*(1+L87/100)</f>
        <v>0</v>
      </c>
      <c r="N87" s="234">
        <v>2.0000000000000002E-5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142</v>
      </c>
      <c r="T87" s="235" t="s">
        <v>192</v>
      </c>
      <c r="U87" s="235">
        <v>4.0199999999999996</v>
      </c>
      <c r="V87" s="235">
        <f>ROUND(E87*U87,2)</f>
        <v>4.0199999999999996</v>
      </c>
      <c r="W87" s="235"/>
      <c r="X87" s="235" t="s">
        <v>144</v>
      </c>
      <c r="Y87" s="235" t="s">
        <v>145</v>
      </c>
      <c r="Z87" s="215"/>
      <c r="AA87" s="215"/>
      <c r="AB87" s="215"/>
      <c r="AC87" s="215"/>
      <c r="AD87" s="215"/>
      <c r="AE87" s="215"/>
      <c r="AF87" s="215"/>
      <c r="AG87" s="215" t="s">
        <v>146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30.6" outlineLevel="1" x14ac:dyDescent="0.25">
      <c r="A88" s="254">
        <v>48</v>
      </c>
      <c r="B88" s="255" t="s">
        <v>269</v>
      </c>
      <c r="C88" s="264" t="s">
        <v>270</v>
      </c>
      <c r="D88" s="256" t="s">
        <v>163</v>
      </c>
      <c r="E88" s="257">
        <v>1</v>
      </c>
      <c r="F88" s="258"/>
      <c r="G88" s="259">
        <f>ROUND(E88*F88,2)</f>
        <v>0</v>
      </c>
      <c r="H88" s="236"/>
      <c r="I88" s="235">
        <f>ROUND(E88*H88,2)</f>
        <v>0</v>
      </c>
      <c r="J88" s="236"/>
      <c r="K88" s="235">
        <f>ROUND(E88*J88,2)</f>
        <v>0</v>
      </c>
      <c r="L88" s="235">
        <v>21</v>
      </c>
      <c r="M88" s="235">
        <f>G88*(1+L88/100)</f>
        <v>0</v>
      </c>
      <c r="N88" s="234">
        <v>0</v>
      </c>
      <c r="O88" s="234">
        <f>ROUND(E88*N88,2)</f>
        <v>0</v>
      </c>
      <c r="P88" s="234">
        <v>0</v>
      </c>
      <c r="Q88" s="234">
        <f>ROUND(E88*P88,2)</f>
        <v>0</v>
      </c>
      <c r="R88" s="235"/>
      <c r="S88" s="235" t="s">
        <v>142</v>
      </c>
      <c r="T88" s="235" t="s">
        <v>192</v>
      </c>
      <c r="U88" s="235">
        <v>10.728</v>
      </c>
      <c r="V88" s="235">
        <f>ROUND(E88*U88,2)</f>
        <v>10.73</v>
      </c>
      <c r="W88" s="235"/>
      <c r="X88" s="235" t="s">
        <v>144</v>
      </c>
      <c r="Y88" s="235" t="s">
        <v>145</v>
      </c>
      <c r="Z88" s="215"/>
      <c r="AA88" s="215"/>
      <c r="AB88" s="215"/>
      <c r="AC88" s="215"/>
      <c r="AD88" s="215"/>
      <c r="AE88" s="215"/>
      <c r="AF88" s="215"/>
      <c r="AG88" s="215" t="s">
        <v>146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54">
        <v>49</v>
      </c>
      <c r="B89" s="255" t="s">
        <v>271</v>
      </c>
      <c r="C89" s="264" t="s">
        <v>272</v>
      </c>
      <c r="D89" s="256" t="s">
        <v>217</v>
      </c>
      <c r="E89" s="257">
        <v>1</v>
      </c>
      <c r="F89" s="258"/>
      <c r="G89" s="259">
        <f>ROUND(E89*F89,2)</f>
        <v>0</v>
      </c>
      <c r="H89" s="236"/>
      <c r="I89" s="235">
        <f>ROUND(E89*H89,2)</f>
        <v>0</v>
      </c>
      <c r="J89" s="236"/>
      <c r="K89" s="235">
        <f>ROUND(E89*J89,2)</f>
        <v>0</v>
      </c>
      <c r="L89" s="235">
        <v>21</v>
      </c>
      <c r="M89" s="235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5"/>
      <c r="S89" s="235" t="s">
        <v>206</v>
      </c>
      <c r="T89" s="235" t="s">
        <v>192</v>
      </c>
      <c r="U89" s="235">
        <v>0</v>
      </c>
      <c r="V89" s="235">
        <f>ROUND(E89*U89,2)</f>
        <v>0</v>
      </c>
      <c r="W89" s="235"/>
      <c r="X89" s="235" t="s">
        <v>144</v>
      </c>
      <c r="Y89" s="235" t="s">
        <v>145</v>
      </c>
      <c r="Z89" s="215"/>
      <c r="AA89" s="215"/>
      <c r="AB89" s="215"/>
      <c r="AC89" s="215"/>
      <c r="AD89" s="215"/>
      <c r="AE89" s="215"/>
      <c r="AF89" s="215"/>
      <c r="AG89" s="215" t="s">
        <v>146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54">
        <v>50</v>
      </c>
      <c r="B90" s="255" t="s">
        <v>273</v>
      </c>
      <c r="C90" s="264" t="s">
        <v>274</v>
      </c>
      <c r="D90" s="256" t="s">
        <v>217</v>
      </c>
      <c r="E90" s="257">
        <v>2</v>
      </c>
      <c r="F90" s="258"/>
      <c r="G90" s="259">
        <f>ROUND(E90*F90,2)</f>
        <v>0</v>
      </c>
      <c r="H90" s="236"/>
      <c r="I90" s="235">
        <f>ROUND(E90*H90,2)</f>
        <v>0</v>
      </c>
      <c r="J90" s="236"/>
      <c r="K90" s="235">
        <f>ROUND(E90*J90,2)</f>
        <v>0</v>
      </c>
      <c r="L90" s="235">
        <v>21</v>
      </c>
      <c r="M90" s="235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5"/>
      <c r="S90" s="235" t="s">
        <v>206</v>
      </c>
      <c r="T90" s="235" t="s">
        <v>192</v>
      </c>
      <c r="U90" s="235">
        <v>0</v>
      </c>
      <c r="V90" s="235">
        <f>ROUND(E90*U90,2)</f>
        <v>0</v>
      </c>
      <c r="W90" s="235"/>
      <c r="X90" s="235" t="s">
        <v>144</v>
      </c>
      <c r="Y90" s="235" t="s">
        <v>145</v>
      </c>
      <c r="Z90" s="215"/>
      <c r="AA90" s="215"/>
      <c r="AB90" s="215"/>
      <c r="AC90" s="215"/>
      <c r="AD90" s="215"/>
      <c r="AE90" s="215"/>
      <c r="AF90" s="215"/>
      <c r="AG90" s="215" t="s">
        <v>146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54">
        <v>51</v>
      </c>
      <c r="B91" s="255" t="s">
        <v>275</v>
      </c>
      <c r="C91" s="264" t="s">
        <v>276</v>
      </c>
      <c r="D91" s="256" t="s">
        <v>217</v>
      </c>
      <c r="E91" s="257">
        <v>1</v>
      </c>
      <c r="F91" s="258"/>
      <c r="G91" s="259">
        <f>ROUND(E91*F91,2)</f>
        <v>0</v>
      </c>
      <c r="H91" s="236"/>
      <c r="I91" s="235">
        <f>ROUND(E91*H91,2)</f>
        <v>0</v>
      </c>
      <c r="J91" s="236"/>
      <c r="K91" s="235">
        <f>ROUND(E91*J91,2)</f>
        <v>0</v>
      </c>
      <c r="L91" s="235">
        <v>21</v>
      </c>
      <c r="M91" s="235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5"/>
      <c r="S91" s="235" t="s">
        <v>206</v>
      </c>
      <c r="T91" s="235" t="s">
        <v>192</v>
      </c>
      <c r="U91" s="235">
        <v>0</v>
      </c>
      <c r="V91" s="235">
        <f>ROUND(E91*U91,2)</f>
        <v>0</v>
      </c>
      <c r="W91" s="235"/>
      <c r="X91" s="235" t="s">
        <v>144</v>
      </c>
      <c r="Y91" s="235" t="s">
        <v>145</v>
      </c>
      <c r="Z91" s="215"/>
      <c r="AA91" s="215"/>
      <c r="AB91" s="215"/>
      <c r="AC91" s="215"/>
      <c r="AD91" s="215"/>
      <c r="AE91" s="215"/>
      <c r="AF91" s="215"/>
      <c r="AG91" s="215" t="s">
        <v>146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54">
        <v>52</v>
      </c>
      <c r="B92" s="255" t="s">
        <v>277</v>
      </c>
      <c r="C92" s="264" t="s">
        <v>278</v>
      </c>
      <c r="D92" s="256" t="s">
        <v>217</v>
      </c>
      <c r="E92" s="257">
        <v>4</v>
      </c>
      <c r="F92" s="258"/>
      <c r="G92" s="259">
        <f>ROUND(E92*F92,2)</f>
        <v>0</v>
      </c>
      <c r="H92" s="236"/>
      <c r="I92" s="235">
        <f>ROUND(E92*H92,2)</f>
        <v>0</v>
      </c>
      <c r="J92" s="236"/>
      <c r="K92" s="235">
        <f>ROUND(E92*J92,2)</f>
        <v>0</v>
      </c>
      <c r="L92" s="235">
        <v>21</v>
      </c>
      <c r="M92" s="235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5"/>
      <c r="S92" s="235" t="s">
        <v>206</v>
      </c>
      <c r="T92" s="235" t="s">
        <v>192</v>
      </c>
      <c r="U92" s="235">
        <v>0</v>
      </c>
      <c r="V92" s="235">
        <f>ROUND(E92*U92,2)</f>
        <v>0</v>
      </c>
      <c r="W92" s="235"/>
      <c r="X92" s="235" t="s">
        <v>144</v>
      </c>
      <c r="Y92" s="235" t="s">
        <v>145</v>
      </c>
      <c r="Z92" s="215"/>
      <c r="AA92" s="215"/>
      <c r="AB92" s="215"/>
      <c r="AC92" s="215"/>
      <c r="AD92" s="215"/>
      <c r="AE92" s="215"/>
      <c r="AF92" s="215"/>
      <c r="AG92" s="215" t="s">
        <v>146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5">
      <c r="A93" s="241" t="s">
        <v>137</v>
      </c>
      <c r="B93" s="242" t="s">
        <v>94</v>
      </c>
      <c r="C93" s="263" t="s">
        <v>95</v>
      </c>
      <c r="D93" s="243"/>
      <c r="E93" s="244"/>
      <c r="F93" s="245"/>
      <c r="G93" s="246">
        <f>SUMIF(AG94:AG105,"&lt;&gt;NOR",G94:G105)</f>
        <v>0</v>
      </c>
      <c r="H93" s="240"/>
      <c r="I93" s="240">
        <f>SUM(I94:I105)</f>
        <v>0</v>
      </c>
      <c r="J93" s="240"/>
      <c r="K93" s="240">
        <f>SUM(K94:K105)</f>
        <v>0</v>
      </c>
      <c r="L93" s="240"/>
      <c r="M93" s="240">
        <f>SUM(M94:M105)</f>
        <v>0</v>
      </c>
      <c r="N93" s="239"/>
      <c r="O93" s="239">
        <f>SUM(O94:O105)</f>
        <v>0.54</v>
      </c>
      <c r="P93" s="239"/>
      <c r="Q93" s="239">
        <f>SUM(Q94:Q105)</f>
        <v>0.27</v>
      </c>
      <c r="R93" s="240"/>
      <c r="S93" s="240"/>
      <c r="T93" s="240"/>
      <c r="U93" s="240"/>
      <c r="V93" s="240">
        <f>SUM(V94:V105)</f>
        <v>101.64000000000001</v>
      </c>
      <c r="W93" s="240"/>
      <c r="X93" s="240"/>
      <c r="Y93" s="240"/>
      <c r="AG93" t="s">
        <v>138</v>
      </c>
    </row>
    <row r="94" spans="1:60" ht="20.399999999999999" outlineLevel="1" x14ac:dyDescent="0.25">
      <c r="A94" s="248">
        <v>53</v>
      </c>
      <c r="B94" s="249" t="s">
        <v>279</v>
      </c>
      <c r="C94" s="265" t="s">
        <v>280</v>
      </c>
      <c r="D94" s="250" t="s">
        <v>155</v>
      </c>
      <c r="E94" s="251">
        <v>13.275</v>
      </c>
      <c r="F94" s="252"/>
      <c r="G94" s="253">
        <f>ROUND(E94*F94,2)</f>
        <v>0</v>
      </c>
      <c r="H94" s="236"/>
      <c r="I94" s="235">
        <f>ROUND(E94*H94,2)</f>
        <v>0</v>
      </c>
      <c r="J94" s="236"/>
      <c r="K94" s="235">
        <f>ROUND(E94*J94,2)</f>
        <v>0</v>
      </c>
      <c r="L94" s="235">
        <v>21</v>
      </c>
      <c r="M94" s="235">
        <f>G94*(1+L94/100)</f>
        <v>0</v>
      </c>
      <c r="N94" s="234">
        <v>2.5649999999999999E-2</v>
      </c>
      <c r="O94" s="234">
        <f>ROUND(E94*N94,2)</f>
        <v>0.34</v>
      </c>
      <c r="P94" s="234">
        <v>0</v>
      </c>
      <c r="Q94" s="234">
        <f>ROUND(E94*P94,2)</f>
        <v>0</v>
      </c>
      <c r="R94" s="235"/>
      <c r="S94" s="235" t="s">
        <v>142</v>
      </c>
      <c r="T94" s="235" t="s">
        <v>143</v>
      </c>
      <c r="U94" s="235">
        <v>0.99</v>
      </c>
      <c r="V94" s="235">
        <f>ROUND(E94*U94,2)</f>
        <v>13.14</v>
      </c>
      <c r="W94" s="235"/>
      <c r="X94" s="235" t="s">
        <v>144</v>
      </c>
      <c r="Y94" s="235" t="s">
        <v>145</v>
      </c>
      <c r="Z94" s="215"/>
      <c r="AA94" s="215"/>
      <c r="AB94" s="215"/>
      <c r="AC94" s="215"/>
      <c r="AD94" s="215"/>
      <c r="AE94" s="215"/>
      <c r="AF94" s="215"/>
      <c r="AG94" s="215" t="s">
        <v>146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5">
      <c r="A95" s="232"/>
      <c r="B95" s="233"/>
      <c r="C95" s="266" t="s">
        <v>281</v>
      </c>
      <c r="D95" s="237"/>
      <c r="E95" s="238">
        <v>13.275</v>
      </c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5"/>
      <c r="AA95" s="215"/>
      <c r="AB95" s="215"/>
      <c r="AC95" s="215"/>
      <c r="AD95" s="215"/>
      <c r="AE95" s="215"/>
      <c r="AF95" s="215"/>
      <c r="AG95" s="215" t="s">
        <v>152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48">
        <v>54</v>
      </c>
      <c r="B96" s="249" t="s">
        <v>282</v>
      </c>
      <c r="C96" s="265" t="s">
        <v>283</v>
      </c>
      <c r="D96" s="250" t="s">
        <v>155</v>
      </c>
      <c r="E96" s="251">
        <v>1.68</v>
      </c>
      <c r="F96" s="252"/>
      <c r="G96" s="253">
        <f>ROUND(E96*F96,2)</f>
        <v>0</v>
      </c>
      <c r="H96" s="236"/>
      <c r="I96" s="235">
        <f>ROUND(E96*H96,2)</f>
        <v>0</v>
      </c>
      <c r="J96" s="236"/>
      <c r="K96" s="235">
        <f>ROUND(E96*J96,2)</f>
        <v>0</v>
      </c>
      <c r="L96" s="235">
        <v>21</v>
      </c>
      <c r="M96" s="235">
        <f>G96*(1+L96/100)</f>
        <v>0</v>
      </c>
      <c r="N96" s="234">
        <v>1.8460000000000001E-2</v>
      </c>
      <c r="O96" s="234">
        <f>ROUND(E96*N96,2)</f>
        <v>0.03</v>
      </c>
      <c r="P96" s="234">
        <v>0</v>
      </c>
      <c r="Q96" s="234">
        <f>ROUND(E96*P96,2)</f>
        <v>0</v>
      </c>
      <c r="R96" s="235"/>
      <c r="S96" s="235" t="s">
        <v>142</v>
      </c>
      <c r="T96" s="235" t="s">
        <v>143</v>
      </c>
      <c r="U96" s="235">
        <v>1</v>
      </c>
      <c r="V96" s="235">
        <f>ROUND(E96*U96,2)</f>
        <v>1.68</v>
      </c>
      <c r="W96" s="235"/>
      <c r="X96" s="235" t="s">
        <v>144</v>
      </c>
      <c r="Y96" s="235" t="s">
        <v>145</v>
      </c>
      <c r="Z96" s="215"/>
      <c r="AA96" s="215"/>
      <c r="AB96" s="215"/>
      <c r="AC96" s="215"/>
      <c r="AD96" s="215"/>
      <c r="AE96" s="215"/>
      <c r="AF96" s="215"/>
      <c r="AG96" s="215" t="s">
        <v>146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5">
      <c r="A97" s="232"/>
      <c r="B97" s="233"/>
      <c r="C97" s="266" t="s">
        <v>251</v>
      </c>
      <c r="D97" s="237"/>
      <c r="E97" s="238">
        <v>1.68</v>
      </c>
      <c r="F97" s="235"/>
      <c r="G97" s="235"/>
      <c r="H97" s="235"/>
      <c r="I97" s="235"/>
      <c r="J97" s="235"/>
      <c r="K97" s="235"/>
      <c r="L97" s="235"/>
      <c r="M97" s="235"/>
      <c r="N97" s="234"/>
      <c r="O97" s="234"/>
      <c r="P97" s="234"/>
      <c r="Q97" s="234"/>
      <c r="R97" s="235"/>
      <c r="S97" s="235"/>
      <c r="T97" s="235"/>
      <c r="U97" s="235"/>
      <c r="V97" s="235"/>
      <c r="W97" s="235"/>
      <c r="X97" s="235"/>
      <c r="Y97" s="235"/>
      <c r="Z97" s="215"/>
      <c r="AA97" s="215"/>
      <c r="AB97" s="215"/>
      <c r="AC97" s="215"/>
      <c r="AD97" s="215"/>
      <c r="AE97" s="215"/>
      <c r="AF97" s="215"/>
      <c r="AG97" s="215" t="s">
        <v>152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0.399999999999999" outlineLevel="1" x14ac:dyDescent="0.25">
      <c r="A98" s="254">
        <v>55</v>
      </c>
      <c r="B98" s="255" t="s">
        <v>284</v>
      </c>
      <c r="C98" s="264" t="s">
        <v>285</v>
      </c>
      <c r="D98" s="256" t="s">
        <v>155</v>
      </c>
      <c r="E98" s="257">
        <v>8.3000000000000007</v>
      </c>
      <c r="F98" s="258"/>
      <c r="G98" s="259">
        <f>ROUND(E98*F98,2)</f>
        <v>0</v>
      </c>
      <c r="H98" s="236"/>
      <c r="I98" s="235">
        <f>ROUND(E98*H98,2)</f>
        <v>0</v>
      </c>
      <c r="J98" s="236"/>
      <c r="K98" s="235">
        <f>ROUND(E98*J98,2)</f>
        <v>0</v>
      </c>
      <c r="L98" s="235">
        <v>21</v>
      </c>
      <c r="M98" s="235">
        <f>G98*(1+L98/100)</f>
        <v>0</v>
      </c>
      <c r="N98" s="234">
        <v>4.1999999999999997E-3</v>
      </c>
      <c r="O98" s="234">
        <f>ROUND(E98*N98,2)</f>
        <v>0.03</v>
      </c>
      <c r="P98" s="234">
        <v>0</v>
      </c>
      <c r="Q98" s="234">
        <f>ROUND(E98*P98,2)</f>
        <v>0</v>
      </c>
      <c r="R98" s="235"/>
      <c r="S98" s="235" t="s">
        <v>142</v>
      </c>
      <c r="T98" s="235" t="s">
        <v>143</v>
      </c>
      <c r="U98" s="235">
        <v>0.48499999999999999</v>
      </c>
      <c r="V98" s="235">
        <f>ROUND(E98*U98,2)</f>
        <v>4.03</v>
      </c>
      <c r="W98" s="235"/>
      <c r="X98" s="235" t="s">
        <v>144</v>
      </c>
      <c r="Y98" s="235" t="s">
        <v>145</v>
      </c>
      <c r="Z98" s="215"/>
      <c r="AA98" s="215"/>
      <c r="AB98" s="215"/>
      <c r="AC98" s="215"/>
      <c r="AD98" s="215"/>
      <c r="AE98" s="215"/>
      <c r="AF98" s="215"/>
      <c r="AG98" s="215" t="s">
        <v>146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0.399999999999999" outlineLevel="1" x14ac:dyDescent="0.25">
      <c r="A99" s="254">
        <v>56</v>
      </c>
      <c r="B99" s="255" t="s">
        <v>284</v>
      </c>
      <c r="C99" s="264" t="s">
        <v>286</v>
      </c>
      <c r="D99" s="256" t="s">
        <v>155</v>
      </c>
      <c r="E99" s="257">
        <v>18.899999999999999</v>
      </c>
      <c r="F99" s="258"/>
      <c r="G99" s="259">
        <f>ROUND(E99*F99,2)</f>
        <v>0</v>
      </c>
      <c r="H99" s="236"/>
      <c r="I99" s="235">
        <f>ROUND(E99*H99,2)</f>
        <v>0</v>
      </c>
      <c r="J99" s="236"/>
      <c r="K99" s="235">
        <f>ROUND(E99*J99,2)</f>
        <v>0</v>
      </c>
      <c r="L99" s="235">
        <v>21</v>
      </c>
      <c r="M99" s="235">
        <f>G99*(1+L99/100)</f>
        <v>0</v>
      </c>
      <c r="N99" s="234">
        <v>4.1999999999999997E-3</v>
      </c>
      <c r="O99" s="234">
        <f>ROUND(E99*N99,2)</f>
        <v>0.08</v>
      </c>
      <c r="P99" s="234">
        <v>0</v>
      </c>
      <c r="Q99" s="234">
        <f>ROUND(E99*P99,2)</f>
        <v>0</v>
      </c>
      <c r="R99" s="235"/>
      <c r="S99" s="235" t="s">
        <v>142</v>
      </c>
      <c r="T99" s="235" t="s">
        <v>143</v>
      </c>
      <c r="U99" s="235">
        <v>0.48499999999999999</v>
      </c>
      <c r="V99" s="235">
        <f>ROUND(E99*U99,2)</f>
        <v>9.17</v>
      </c>
      <c r="W99" s="235"/>
      <c r="X99" s="235" t="s">
        <v>144</v>
      </c>
      <c r="Y99" s="235" t="s">
        <v>145</v>
      </c>
      <c r="Z99" s="215"/>
      <c r="AA99" s="215"/>
      <c r="AB99" s="215"/>
      <c r="AC99" s="215"/>
      <c r="AD99" s="215"/>
      <c r="AE99" s="215"/>
      <c r="AF99" s="215"/>
      <c r="AG99" s="215" t="s">
        <v>146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30.6" outlineLevel="1" x14ac:dyDescent="0.25">
      <c r="A100" s="254">
        <v>57</v>
      </c>
      <c r="B100" s="255" t="s">
        <v>287</v>
      </c>
      <c r="C100" s="264" t="s">
        <v>288</v>
      </c>
      <c r="D100" s="256" t="s">
        <v>289</v>
      </c>
      <c r="E100" s="257">
        <v>70</v>
      </c>
      <c r="F100" s="258"/>
      <c r="G100" s="259">
        <f>ROUND(E100*F100,2)</f>
        <v>0</v>
      </c>
      <c r="H100" s="236"/>
      <c r="I100" s="235">
        <f>ROUND(E100*H100,2)</f>
        <v>0</v>
      </c>
      <c r="J100" s="236"/>
      <c r="K100" s="235">
        <f>ROUND(E100*J100,2)</f>
        <v>0</v>
      </c>
      <c r="L100" s="235">
        <v>21</v>
      </c>
      <c r="M100" s="235">
        <f>G100*(1+L100/100)</f>
        <v>0</v>
      </c>
      <c r="N100" s="234">
        <v>5.0000000000000002E-5</v>
      </c>
      <c r="O100" s="234">
        <f>ROUND(E100*N100,2)</f>
        <v>0</v>
      </c>
      <c r="P100" s="234">
        <v>0</v>
      </c>
      <c r="Q100" s="234">
        <f>ROUND(E100*P100,2)</f>
        <v>0</v>
      </c>
      <c r="R100" s="235"/>
      <c r="S100" s="235" t="s">
        <v>142</v>
      </c>
      <c r="T100" s="235" t="s">
        <v>143</v>
      </c>
      <c r="U100" s="235">
        <v>8.4000000000000005E-2</v>
      </c>
      <c r="V100" s="235">
        <f>ROUND(E100*U100,2)</f>
        <v>5.88</v>
      </c>
      <c r="W100" s="235"/>
      <c r="X100" s="235" t="s">
        <v>144</v>
      </c>
      <c r="Y100" s="235" t="s">
        <v>145</v>
      </c>
      <c r="Z100" s="215"/>
      <c r="AA100" s="215"/>
      <c r="AB100" s="215"/>
      <c r="AC100" s="215"/>
      <c r="AD100" s="215"/>
      <c r="AE100" s="215"/>
      <c r="AF100" s="215"/>
      <c r="AG100" s="215" t="s">
        <v>146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ht="20.399999999999999" outlineLevel="1" x14ac:dyDescent="0.25">
      <c r="A101" s="254">
        <v>58</v>
      </c>
      <c r="B101" s="255" t="s">
        <v>290</v>
      </c>
      <c r="C101" s="264" t="s">
        <v>291</v>
      </c>
      <c r="D101" s="256" t="s">
        <v>289</v>
      </c>
      <c r="E101" s="257">
        <v>1190</v>
      </c>
      <c r="F101" s="258"/>
      <c r="G101" s="259">
        <f>ROUND(E101*F101,2)</f>
        <v>0</v>
      </c>
      <c r="H101" s="236"/>
      <c r="I101" s="235">
        <f>ROUND(E101*H101,2)</f>
        <v>0</v>
      </c>
      <c r="J101" s="236"/>
      <c r="K101" s="235">
        <f>ROUND(E101*J101,2)</f>
        <v>0</v>
      </c>
      <c r="L101" s="235">
        <v>21</v>
      </c>
      <c r="M101" s="235">
        <f>G101*(1+L101/100)</f>
        <v>0</v>
      </c>
      <c r="N101" s="234">
        <v>5.0000000000000002E-5</v>
      </c>
      <c r="O101" s="234">
        <f>ROUND(E101*N101,2)</f>
        <v>0.06</v>
      </c>
      <c r="P101" s="234">
        <v>0</v>
      </c>
      <c r="Q101" s="234">
        <f>ROUND(E101*P101,2)</f>
        <v>0</v>
      </c>
      <c r="R101" s="235"/>
      <c r="S101" s="235" t="s">
        <v>142</v>
      </c>
      <c r="T101" s="235" t="s">
        <v>143</v>
      </c>
      <c r="U101" s="235">
        <v>3.4000000000000002E-2</v>
      </c>
      <c r="V101" s="235">
        <f>ROUND(E101*U101,2)</f>
        <v>40.46</v>
      </c>
      <c r="W101" s="235"/>
      <c r="X101" s="235" t="s">
        <v>144</v>
      </c>
      <c r="Y101" s="235" t="s">
        <v>145</v>
      </c>
      <c r="Z101" s="215"/>
      <c r="AA101" s="215"/>
      <c r="AB101" s="215"/>
      <c r="AC101" s="215"/>
      <c r="AD101" s="215"/>
      <c r="AE101" s="215"/>
      <c r="AF101" s="215"/>
      <c r="AG101" s="215" t="s">
        <v>146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48">
        <v>59</v>
      </c>
      <c r="B102" s="249" t="s">
        <v>292</v>
      </c>
      <c r="C102" s="265" t="s">
        <v>293</v>
      </c>
      <c r="D102" s="250" t="s">
        <v>155</v>
      </c>
      <c r="E102" s="251">
        <v>13.395</v>
      </c>
      <c r="F102" s="252"/>
      <c r="G102" s="253">
        <f>ROUND(E102*F102,2)</f>
        <v>0</v>
      </c>
      <c r="H102" s="236"/>
      <c r="I102" s="235">
        <f>ROUND(E102*H102,2)</f>
        <v>0</v>
      </c>
      <c r="J102" s="236"/>
      <c r="K102" s="235">
        <f>ROUND(E102*J102,2)</f>
        <v>0</v>
      </c>
      <c r="L102" s="235">
        <v>21</v>
      </c>
      <c r="M102" s="235">
        <f>G102*(1+L102/100)</f>
        <v>0</v>
      </c>
      <c r="N102" s="234">
        <v>0</v>
      </c>
      <c r="O102" s="234">
        <f>ROUND(E102*N102,2)</f>
        <v>0</v>
      </c>
      <c r="P102" s="234">
        <v>5.0000000000000001E-3</v>
      </c>
      <c r="Q102" s="234">
        <f>ROUND(E102*P102,2)</f>
        <v>7.0000000000000007E-2</v>
      </c>
      <c r="R102" s="235"/>
      <c r="S102" s="235" t="s">
        <v>206</v>
      </c>
      <c r="T102" s="235" t="s">
        <v>143</v>
      </c>
      <c r="U102" s="235">
        <v>0.51</v>
      </c>
      <c r="V102" s="235">
        <f>ROUND(E102*U102,2)</f>
        <v>6.83</v>
      </c>
      <c r="W102" s="235"/>
      <c r="X102" s="235" t="s">
        <v>144</v>
      </c>
      <c r="Y102" s="235" t="s">
        <v>145</v>
      </c>
      <c r="Z102" s="215"/>
      <c r="AA102" s="215"/>
      <c r="AB102" s="215"/>
      <c r="AC102" s="215"/>
      <c r="AD102" s="215"/>
      <c r="AE102" s="215"/>
      <c r="AF102" s="215"/>
      <c r="AG102" s="215" t="s">
        <v>146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5">
      <c r="A103" s="232"/>
      <c r="B103" s="233"/>
      <c r="C103" s="266" t="s">
        <v>294</v>
      </c>
      <c r="D103" s="237"/>
      <c r="E103" s="238">
        <v>13.395</v>
      </c>
      <c r="F103" s="235"/>
      <c r="G103" s="235"/>
      <c r="H103" s="235"/>
      <c r="I103" s="235"/>
      <c r="J103" s="235"/>
      <c r="K103" s="235"/>
      <c r="L103" s="235"/>
      <c r="M103" s="235"/>
      <c r="N103" s="234"/>
      <c r="O103" s="234"/>
      <c r="P103" s="234"/>
      <c r="Q103" s="234"/>
      <c r="R103" s="235"/>
      <c r="S103" s="235"/>
      <c r="T103" s="235"/>
      <c r="U103" s="235"/>
      <c r="V103" s="235"/>
      <c r="W103" s="235"/>
      <c r="X103" s="235"/>
      <c r="Y103" s="235"/>
      <c r="Z103" s="215"/>
      <c r="AA103" s="215"/>
      <c r="AB103" s="215"/>
      <c r="AC103" s="215"/>
      <c r="AD103" s="215"/>
      <c r="AE103" s="215"/>
      <c r="AF103" s="215"/>
      <c r="AG103" s="215" t="s">
        <v>152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0.399999999999999" outlineLevel="1" x14ac:dyDescent="0.25">
      <c r="A104" s="254">
        <v>60</v>
      </c>
      <c r="B104" s="255" t="s">
        <v>295</v>
      </c>
      <c r="C104" s="264" t="s">
        <v>296</v>
      </c>
      <c r="D104" s="256" t="s">
        <v>155</v>
      </c>
      <c r="E104" s="257">
        <v>40.1</v>
      </c>
      <c r="F104" s="258"/>
      <c r="G104" s="259">
        <f>ROUND(E104*F104,2)</f>
        <v>0</v>
      </c>
      <c r="H104" s="236"/>
      <c r="I104" s="235">
        <f>ROUND(E104*H104,2)</f>
        <v>0</v>
      </c>
      <c r="J104" s="236"/>
      <c r="K104" s="235">
        <f>ROUND(E104*J104,2)</f>
        <v>0</v>
      </c>
      <c r="L104" s="235">
        <v>21</v>
      </c>
      <c r="M104" s="235">
        <f>G104*(1+L104/100)</f>
        <v>0</v>
      </c>
      <c r="N104" s="234">
        <v>0</v>
      </c>
      <c r="O104" s="234">
        <f>ROUND(E104*N104,2)</f>
        <v>0</v>
      </c>
      <c r="P104" s="234">
        <v>5.0000000000000001E-3</v>
      </c>
      <c r="Q104" s="234">
        <f>ROUND(E104*P104,2)</f>
        <v>0.2</v>
      </c>
      <c r="R104" s="235"/>
      <c r="S104" s="235" t="s">
        <v>206</v>
      </c>
      <c r="T104" s="235" t="s">
        <v>143</v>
      </c>
      <c r="U104" s="235">
        <v>0.51</v>
      </c>
      <c r="V104" s="235">
        <f>ROUND(E104*U104,2)</f>
        <v>20.45</v>
      </c>
      <c r="W104" s="235"/>
      <c r="X104" s="235" t="s">
        <v>144</v>
      </c>
      <c r="Y104" s="235" t="s">
        <v>145</v>
      </c>
      <c r="Z104" s="215"/>
      <c r="AA104" s="215"/>
      <c r="AB104" s="215"/>
      <c r="AC104" s="215"/>
      <c r="AD104" s="215"/>
      <c r="AE104" s="215"/>
      <c r="AF104" s="215"/>
      <c r="AG104" s="215" t="s">
        <v>146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ht="20.399999999999999" outlineLevel="1" x14ac:dyDescent="0.25">
      <c r="A105" s="254">
        <v>61</v>
      </c>
      <c r="B105" s="255" t="s">
        <v>297</v>
      </c>
      <c r="C105" s="264" t="s">
        <v>298</v>
      </c>
      <c r="D105" s="256" t="s">
        <v>217</v>
      </c>
      <c r="E105" s="257">
        <v>1</v>
      </c>
      <c r="F105" s="258"/>
      <c r="G105" s="259">
        <f>ROUND(E105*F105,2)</f>
        <v>0</v>
      </c>
      <c r="H105" s="236"/>
      <c r="I105" s="235">
        <f>ROUND(E105*H105,2)</f>
        <v>0</v>
      </c>
      <c r="J105" s="236"/>
      <c r="K105" s="235">
        <f>ROUND(E105*J105,2)</f>
        <v>0</v>
      </c>
      <c r="L105" s="235">
        <v>21</v>
      </c>
      <c r="M105" s="235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5"/>
      <c r="S105" s="235" t="s">
        <v>206</v>
      </c>
      <c r="T105" s="235" t="s">
        <v>192</v>
      </c>
      <c r="U105" s="235">
        <v>0</v>
      </c>
      <c r="V105" s="235">
        <f>ROUND(E105*U105,2)</f>
        <v>0</v>
      </c>
      <c r="W105" s="235"/>
      <c r="X105" s="235" t="s">
        <v>144</v>
      </c>
      <c r="Y105" s="235" t="s">
        <v>145</v>
      </c>
      <c r="Z105" s="215"/>
      <c r="AA105" s="215"/>
      <c r="AB105" s="215"/>
      <c r="AC105" s="215"/>
      <c r="AD105" s="215"/>
      <c r="AE105" s="215"/>
      <c r="AF105" s="215"/>
      <c r="AG105" s="215" t="s">
        <v>146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x14ac:dyDescent="0.25">
      <c r="A106" s="241" t="s">
        <v>137</v>
      </c>
      <c r="B106" s="242" t="s">
        <v>96</v>
      </c>
      <c r="C106" s="263" t="s">
        <v>97</v>
      </c>
      <c r="D106" s="243"/>
      <c r="E106" s="244"/>
      <c r="F106" s="245"/>
      <c r="G106" s="246">
        <f>SUMIF(AG107:AG118,"&lt;&gt;NOR",G107:G118)</f>
        <v>0</v>
      </c>
      <c r="H106" s="240"/>
      <c r="I106" s="240">
        <f>SUM(I107:I118)</f>
        <v>0</v>
      </c>
      <c r="J106" s="240"/>
      <c r="K106" s="240">
        <f>SUM(K107:K118)</f>
        <v>0</v>
      </c>
      <c r="L106" s="240"/>
      <c r="M106" s="240">
        <f>SUM(M107:M118)</f>
        <v>0</v>
      </c>
      <c r="N106" s="239"/>
      <c r="O106" s="239">
        <f>SUM(O107:O118)</f>
        <v>0.18</v>
      </c>
      <c r="P106" s="239"/>
      <c r="Q106" s="239">
        <f>SUM(Q107:Q118)</f>
        <v>0.12</v>
      </c>
      <c r="R106" s="240"/>
      <c r="S106" s="240"/>
      <c r="T106" s="240"/>
      <c r="U106" s="240"/>
      <c r="V106" s="240">
        <f>SUM(V107:V118)</f>
        <v>62.059999999999995</v>
      </c>
      <c r="W106" s="240"/>
      <c r="X106" s="240"/>
      <c r="Y106" s="240"/>
      <c r="AG106" t="s">
        <v>138</v>
      </c>
    </row>
    <row r="107" spans="1:60" ht="20.399999999999999" outlineLevel="1" x14ac:dyDescent="0.25">
      <c r="A107" s="254">
        <v>62</v>
      </c>
      <c r="B107" s="255" t="s">
        <v>299</v>
      </c>
      <c r="C107" s="264" t="s">
        <v>300</v>
      </c>
      <c r="D107" s="256" t="s">
        <v>178</v>
      </c>
      <c r="E107" s="257">
        <v>6</v>
      </c>
      <c r="F107" s="258"/>
      <c r="G107" s="259">
        <f>ROUND(E107*F107,2)</f>
        <v>0</v>
      </c>
      <c r="H107" s="236"/>
      <c r="I107" s="235">
        <f>ROUND(E107*H107,2)</f>
        <v>0</v>
      </c>
      <c r="J107" s="236"/>
      <c r="K107" s="235">
        <f>ROUND(E107*J107,2)</f>
        <v>0</v>
      </c>
      <c r="L107" s="235">
        <v>21</v>
      </c>
      <c r="M107" s="235">
        <f>G107*(1+L107/100)</f>
        <v>0</v>
      </c>
      <c r="N107" s="234">
        <v>9.0000000000000006E-5</v>
      </c>
      <c r="O107" s="234">
        <f>ROUND(E107*N107,2)</f>
        <v>0</v>
      </c>
      <c r="P107" s="234">
        <v>0</v>
      </c>
      <c r="Q107" s="234">
        <f>ROUND(E107*P107,2)</f>
        <v>0</v>
      </c>
      <c r="R107" s="235"/>
      <c r="S107" s="235" t="s">
        <v>142</v>
      </c>
      <c r="T107" s="235" t="s">
        <v>143</v>
      </c>
      <c r="U107" s="235">
        <v>0.39</v>
      </c>
      <c r="V107" s="235">
        <f>ROUND(E107*U107,2)</f>
        <v>2.34</v>
      </c>
      <c r="W107" s="235"/>
      <c r="X107" s="235" t="s">
        <v>144</v>
      </c>
      <c r="Y107" s="235" t="s">
        <v>145</v>
      </c>
      <c r="Z107" s="215"/>
      <c r="AA107" s="215"/>
      <c r="AB107" s="215"/>
      <c r="AC107" s="215"/>
      <c r="AD107" s="215"/>
      <c r="AE107" s="215"/>
      <c r="AF107" s="215"/>
      <c r="AG107" s="215" t="s">
        <v>146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0.399999999999999" outlineLevel="1" x14ac:dyDescent="0.25">
      <c r="A108" s="254">
        <v>63</v>
      </c>
      <c r="B108" s="255" t="s">
        <v>301</v>
      </c>
      <c r="C108" s="264" t="s">
        <v>302</v>
      </c>
      <c r="D108" s="256" t="s">
        <v>178</v>
      </c>
      <c r="E108" s="257">
        <v>33</v>
      </c>
      <c r="F108" s="258"/>
      <c r="G108" s="259">
        <f>ROUND(E108*F108,2)</f>
        <v>0</v>
      </c>
      <c r="H108" s="236"/>
      <c r="I108" s="235">
        <f>ROUND(E108*H108,2)</f>
        <v>0</v>
      </c>
      <c r="J108" s="236"/>
      <c r="K108" s="235">
        <f>ROUND(E108*J108,2)</f>
        <v>0</v>
      </c>
      <c r="L108" s="235">
        <v>21</v>
      </c>
      <c r="M108" s="235">
        <f>G108*(1+L108/100)</f>
        <v>0</v>
      </c>
      <c r="N108" s="234">
        <v>8.0000000000000007E-5</v>
      </c>
      <c r="O108" s="234">
        <f>ROUND(E108*N108,2)</f>
        <v>0</v>
      </c>
      <c r="P108" s="234">
        <v>0</v>
      </c>
      <c r="Q108" s="234">
        <f>ROUND(E108*P108,2)</f>
        <v>0</v>
      </c>
      <c r="R108" s="235"/>
      <c r="S108" s="235" t="s">
        <v>142</v>
      </c>
      <c r="T108" s="235" t="s">
        <v>143</v>
      </c>
      <c r="U108" s="235">
        <v>0.13719999999999999</v>
      </c>
      <c r="V108" s="235">
        <f>ROUND(E108*U108,2)</f>
        <v>4.53</v>
      </c>
      <c r="W108" s="235"/>
      <c r="X108" s="235" t="s">
        <v>144</v>
      </c>
      <c r="Y108" s="235" t="s">
        <v>145</v>
      </c>
      <c r="Z108" s="215"/>
      <c r="AA108" s="215"/>
      <c r="AB108" s="215"/>
      <c r="AC108" s="215"/>
      <c r="AD108" s="215"/>
      <c r="AE108" s="215"/>
      <c r="AF108" s="215"/>
      <c r="AG108" s="215" t="s">
        <v>146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0.399999999999999" outlineLevel="1" x14ac:dyDescent="0.25">
      <c r="A109" s="254">
        <v>64</v>
      </c>
      <c r="B109" s="255" t="s">
        <v>303</v>
      </c>
      <c r="C109" s="264" t="s">
        <v>304</v>
      </c>
      <c r="D109" s="256" t="s">
        <v>178</v>
      </c>
      <c r="E109" s="257">
        <v>26</v>
      </c>
      <c r="F109" s="258"/>
      <c r="G109" s="259">
        <f>ROUND(E109*F109,2)</f>
        <v>0</v>
      </c>
      <c r="H109" s="236"/>
      <c r="I109" s="235">
        <f>ROUND(E109*H109,2)</f>
        <v>0</v>
      </c>
      <c r="J109" s="236"/>
      <c r="K109" s="235">
        <f>ROUND(E109*J109,2)</f>
        <v>0</v>
      </c>
      <c r="L109" s="235">
        <v>21</v>
      </c>
      <c r="M109" s="235">
        <f>G109*(1+L109/100)</f>
        <v>0</v>
      </c>
      <c r="N109" s="234">
        <v>3.0000000000000001E-5</v>
      </c>
      <c r="O109" s="234">
        <f>ROUND(E109*N109,2)</f>
        <v>0</v>
      </c>
      <c r="P109" s="234">
        <v>0</v>
      </c>
      <c r="Q109" s="234">
        <f>ROUND(E109*P109,2)</f>
        <v>0</v>
      </c>
      <c r="R109" s="235"/>
      <c r="S109" s="235" t="s">
        <v>142</v>
      </c>
      <c r="T109" s="235" t="s">
        <v>143</v>
      </c>
      <c r="U109" s="235">
        <v>0.2</v>
      </c>
      <c r="V109" s="235">
        <f>ROUND(E109*U109,2)</f>
        <v>5.2</v>
      </c>
      <c r="W109" s="235"/>
      <c r="X109" s="235" t="s">
        <v>144</v>
      </c>
      <c r="Y109" s="235" t="s">
        <v>145</v>
      </c>
      <c r="Z109" s="215"/>
      <c r="AA109" s="215"/>
      <c r="AB109" s="215"/>
      <c r="AC109" s="215"/>
      <c r="AD109" s="215"/>
      <c r="AE109" s="215"/>
      <c r="AF109" s="215"/>
      <c r="AG109" s="215" t="s">
        <v>146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48">
        <v>65</v>
      </c>
      <c r="B110" s="249" t="s">
        <v>305</v>
      </c>
      <c r="C110" s="265" t="s">
        <v>306</v>
      </c>
      <c r="D110" s="250" t="s">
        <v>155</v>
      </c>
      <c r="E110" s="251">
        <v>26.823499999999999</v>
      </c>
      <c r="F110" s="252"/>
      <c r="G110" s="253">
        <f>ROUND(E110*F110,2)</f>
        <v>0</v>
      </c>
      <c r="H110" s="236"/>
      <c r="I110" s="235">
        <f>ROUND(E110*H110,2)</f>
        <v>0</v>
      </c>
      <c r="J110" s="236"/>
      <c r="K110" s="235">
        <f>ROUND(E110*J110,2)</f>
        <v>0</v>
      </c>
      <c r="L110" s="235">
        <v>21</v>
      </c>
      <c r="M110" s="235">
        <f>G110*(1+L110/100)</f>
        <v>0</v>
      </c>
      <c r="N110" s="234">
        <v>2.5000000000000001E-4</v>
      </c>
      <c r="O110" s="234">
        <f>ROUND(E110*N110,2)</f>
        <v>0.01</v>
      </c>
      <c r="P110" s="234">
        <v>0</v>
      </c>
      <c r="Q110" s="234">
        <f>ROUND(E110*P110,2)</f>
        <v>0</v>
      </c>
      <c r="R110" s="235"/>
      <c r="S110" s="235" t="s">
        <v>142</v>
      </c>
      <c r="T110" s="235" t="s">
        <v>143</v>
      </c>
      <c r="U110" s="235">
        <v>0.26519999999999999</v>
      </c>
      <c r="V110" s="235">
        <f>ROUND(E110*U110,2)</f>
        <v>7.11</v>
      </c>
      <c r="W110" s="235"/>
      <c r="X110" s="235" t="s">
        <v>144</v>
      </c>
      <c r="Y110" s="235" t="s">
        <v>145</v>
      </c>
      <c r="Z110" s="215"/>
      <c r="AA110" s="215"/>
      <c r="AB110" s="215"/>
      <c r="AC110" s="215"/>
      <c r="AD110" s="215"/>
      <c r="AE110" s="215"/>
      <c r="AF110" s="215"/>
      <c r="AG110" s="215" t="s">
        <v>146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0.399999999999999" outlineLevel="2" x14ac:dyDescent="0.25">
      <c r="A111" s="232"/>
      <c r="B111" s="233"/>
      <c r="C111" s="266" t="s">
        <v>307</v>
      </c>
      <c r="D111" s="237"/>
      <c r="E111" s="238">
        <v>26.823499999999999</v>
      </c>
      <c r="F111" s="235"/>
      <c r="G111" s="235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5"/>
      <c r="AA111" s="215"/>
      <c r="AB111" s="215"/>
      <c r="AC111" s="215"/>
      <c r="AD111" s="215"/>
      <c r="AE111" s="215"/>
      <c r="AF111" s="215"/>
      <c r="AG111" s="215" t="s">
        <v>152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0.399999999999999" outlineLevel="1" x14ac:dyDescent="0.25">
      <c r="A112" s="248">
        <v>66</v>
      </c>
      <c r="B112" s="249" t="s">
        <v>308</v>
      </c>
      <c r="C112" s="265" t="s">
        <v>309</v>
      </c>
      <c r="D112" s="250" t="s">
        <v>155</v>
      </c>
      <c r="E112" s="251">
        <v>122.89</v>
      </c>
      <c r="F112" s="252"/>
      <c r="G112" s="253">
        <f>ROUND(E112*F112,2)</f>
        <v>0</v>
      </c>
      <c r="H112" s="236"/>
      <c r="I112" s="235">
        <f>ROUND(E112*H112,2)</f>
        <v>0</v>
      </c>
      <c r="J112" s="236"/>
      <c r="K112" s="235">
        <f>ROUND(E112*J112,2)</f>
        <v>0</v>
      </c>
      <c r="L112" s="235">
        <v>21</v>
      </c>
      <c r="M112" s="235">
        <f>G112*(1+L112/100)</f>
        <v>0</v>
      </c>
      <c r="N112" s="234">
        <v>0</v>
      </c>
      <c r="O112" s="234">
        <f>ROUND(E112*N112,2)</f>
        <v>0</v>
      </c>
      <c r="P112" s="234">
        <v>1E-3</v>
      </c>
      <c r="Q112" s="234">
        <f>ROUND(E112*P112,2)</f>
        <v>0.12</v>
      </c>
      <c r="R112" s="235"/>
      <c r="S112" s="235" t="s">
        <v>142</v>
      </c>
      <c r="T112" s="235" t="s">
        <v>143</v>
      </c>
      <c r="U112" s="235">
        <v>0.255</v>
      </c>
      <c r="V112" s="235">
        <f>ROUND(E112*U112,2)</f>
        <v>31.34</v>
      </c>
      <c r="W112" s="235"/>
      <c r="X112" s="235" t="s">
        <v>144</v>
      </c>
      <c r="Y112" s="235" t="s">
        <v>145</v>
      </c>
      <c r="Z112" s="215"/>
      <c r="AA112" s="215"/>
      <c r="AB112" s="215"/>
      <c r="AC112" s="215"/>
      <c r="AD112" s="215"/>
      <c r="AE112" s="215"/>
      <c r="AF112" s="215"/>
      <c r="AG112" s="215" t="s">
        <v>146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5">
      <c r="A113" s="232"/>
      <c r="B113" s="233"/>
      <c r="C113" s="266" t="s">
        <v>310</v>
      </c>
      <c r="D113" s="237"/>
      <c r="E113" s="238">
        <v>122.89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152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54">
        <v>67</v>
      </c>
      <c r="B114" s="255" t="s">
        <v>311</v>
      </c>
      <c r="C114" s="264" t="s">
        <v>312</v>
      </c>
      <c r="D114" s="256" t="s">
        <v>155</v>
      </c>
      <c r="E114" s="257">
        <v>49.74</v>
      </c>
      <c r="F114" s="258"/>
      <c r="G114" s="259">
        <f>ROUND(E114*F114,2)</f>
        <v>0</v>
      </c>
      <c r="H114" s="236"/>
      <c r="I114" s="235">
        <f>ROUND(E114*H114,2)</f>
        <v>0</v>
      </c>
      <c r="J114" s="236"/>
      <c r="K114" s="235">
        <f>ROUND(E114*J114,2)</f>
        <v>0</v>
      </c>
      <c r="L114" s="235">
        <v>21</v>
      </c>
      <c r="M114" s="235">
        <f>G114*(1+L114/100)</f>
        <v>0</v>
      </c>
      <c r="N114" s="234">
        <v>2.5000000000000001E-4</v>
      </c>
      <c r="O114" s="234">
        <f>ROUND(E114*N114,2)</f>
        <v>0.01</v>
      </c>
      <c r="P114" s="234">
        <v>0</v>
      </c>
      <c r="Q114" s="234">
        <f>ROUND(E114*P114,2)</f>
        <v>0</v>
      </c>
      <c r="R114" s="235"/>
      <c r="S114" s="235" t="s">
        <v>142</v>
      </c>
      <c r="T114" s="235" t="s">
        <v>143</v>
      </c>
      <c r="U114" s="235">
        <v>0.21665999999999999</v>
      </c>
      <c r="V114" s="235">
        <f>ROUND(E114*U114,2)</f>
        <v>10.78</v>
      </c>
      <c r="W114" s="235"/>
      <c r="X114" s="235" t="s">
        <v>144</v>
      </c>
      <c r="Y114" s="235" t="s">
        <v>145</v>
      </c>
      <c r="Z114" s="215"/>
      <c r="AA114" s="215"/>
      <c r="AB114" s="215"/>
      <c r="AC114" s="215"/>
      <c r="AD114" s="215"/>
      <c r="AE114" s="215"/>
      <c r="AF114" s="215"/>
      <c r="AG114" s="215" t="s">
        <v>146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54">
        <v>68</v>
      </c>
      <c r="B115" s="255" t="s">
        <v>313</v>
      </c>
      <c r="C115" s="264" t="s">
        <v>314</v>
      </c>
      <c r="D115" s="256" t="s">
        <v>178</v>
      </c>
      <c r="E115" s="257">
        <v>5</v>
      </c>
      <c r="F115" s="258"/>
      <c r="G115" s="259">
        <f>ROUND(E115*F115,2)</f>
        <v>0</v>
      </c>
      <c r="H115" s="236"/>
      <c r="I115" s="235">
        <f>ROUND(E115*H115,2)</f>
        <v>0</v>
      </c>
      <c r="J115" s="236"/>
      <c r="K115" s="235">
        <f>ROUND(E115*J115,2)</f>
        <v>0</v>
      </c>
      <c r="L115" s="235">
        <v>21</v>
      </c>
      <c r="M115" s="235">
        <f>G115*(1+L115/100)</f>
        <v>0</v>
      </c>
      <c r="N115" s="234">
        <v>3.6999999999999999E-4</v>
      </c>
      <c r="O115" s="234">
        <f>ROUND(E115*N115,2)</f>
        <v>0</v>
      </c>
      <c r="P115" s="234">
        <v>0</v>
      </c>
      <c r="Q115" s="234">
        <f>ROUND(E115*P115,2)</f>
        <v>0</v>
      </c>
      <c r="R115" s="235"/>
      <c r="S115" s="235" t="s">
        <v>142</v>
      </c>
      <c r="T115" s="235" t="s">
        <v>143</v>
      </c>
      <c r="U115" s="235">
        <v>0.152</v>
      </c>
      <c r="V115" s="235">
        <f>ROUND(E115*U115,2)</f>
        <v>0.76</v>
      </c>
      <c r="W115" s="235"/>
      <c r="X115" s="235" t="s">
        <v>144</v>
      </c>
      <c r="Y115" s="235" t="s">
        <v>145</v>
      </c>
      <c r="Z115" s="215"/>
      <c r="AA115" s="215"/>
      <c r="AB115" s="215"/>
      <c r="AC115" s="215"/>
      <c r="AD115" s="215"/>
      <c r="AE115" s="215"/>
      <c r="AF115" s="215"/>
      <c r="AG115" s="215" t="s">
        <v>146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0.399999999999999" outlineLevel="1" x14ac:dyDescent="0.25">
      <c r="A116" s="254">
        <v>69</v>
      </c>
      <c r="B116" s="255" t="s">
        <v>315</v>
      </c>
      <c r="C116" s="264" t="s">
        <v>316</v>
      </c>
      <c r="D116" s="256" t="s">
        <v>155</v>
      </c>
      <c r="E116" s="257">
        <v>32</v>
      </c>
      <c r="F116" s="258"/>
      <c r="G116" s="259">
        <f>ROUND(E116*F116,2)</f>
        <v>0</v>
      </c>
      <c r="H116" s="236"/>
      <c r="I116" s="235">
        <f>ROUND(E116*H116,2)</f>
        <v>0</v>
      </c>
      <c r="J116" s="236"/>
      <c r="K116" s="235">
        <f>ROUND(E116*J116,2)</f>
        <v>0</v>
      </c>
      <c r="L116" s="235">
        <v>21</v>
      </c>
      <c r="M116" s="235">
        <f>G116*(1+L116/100)</f>
        <v>0</v>
      </c>
      <c r="N116" s="234">
        <v>2.32E-3</v>
      </c>
      <c r="O116" s="234">
        <f>ROUND(E116*N116,2)</f>
        <v>7.0000000000000007E-2</v>
      </c>
      <c r="P116" s="234">
        <v>0</v>
      </c>
      <c r="Q116" s="234">
        <f>ROUND(E116*P116,2)</f>
        <v>0</v>
      </c>
      <c r="R116" s="235" t="s">
        <v>181</v>
      </c>
      <c r="S116" s="235" t="s">
        <v>142</v>
      </c>
      <c r="T116" s="235" t="s">
        <v>143</v>
      </c>
      <c r="U116" s="235">
        <v>0</v>
      </c>
      <c r="V116" s="235">
        <f>ROUND(E116*U116,2)</f>
        <v>0</v>
      </c>
      <c r="W116" s="235"/>
      <c r="X116" s="235" t="s">
        <v>182</v>
      </c>
      <c r="Y116" s="235" t="s">
        <v>145</v>
      </c>
      <c r="Z116" s="215"/>
      <c r="AA116" s="215"/>
      <c r="AB116" s="215"/>
      <c r="AC116" s="215"/>
      <c r="AD116" s="215"/>
      <c r="AE116" s="215"/>
      <c r="AF116" s="215"/>
      <c r="AG116" s="215" t="s">
        <v>183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0.399999999999999" outlineLevel="1" x14ac:dyDescent="0.25">
      <c r="A117" s="248">
        <v>70</v>
      </c>
      <c r="B117" s="249" t="s">
        <v>317</v>
      </c>
      <c r="C117" s="265" t="s">
        <v>318</v>
      </c>
      <c r="D117" s="250" t="s">
        <v>155</v>
      </c>
      <c r="E117" s="251">
        <v>57.201000000000001</v>
      </c>
      <c r="F117" s="252"/>
      <c r="G117" s="253">
        <f>ROUND(E117*F117,2)</f>
        <v>0</v>
      </c>
      <c r="H117" s="236"/>
      <c r="I117" s="235">
        <f>ROUND(E117*H117,2)</f>
        <v>0</v>
      </c>
      <c r="J117" s="236"/>
      <c r="K117" s="235">
        <f>ROUND(E117*J117,2)</f>
        <v>0</v>
      </c>
      <c r="L117" s="235">
        <v>21</v>
      </c>
      <c r="M117" s="235">
        <f>G117*(1+L117/100)</f>
        <v>0</v>
      </c>
      <c r="N117" s="234">
        <v>1.5E-3</v>
      </c>
      <c r="O117" s="234">
        <f>ROUND(E117*N117,2)</f>
        <v>0.09</v>
      </c>
      <c r="P117" s="234">
        <v>0</v>
      </c>
      <c r="Q117" s="234">
        <f>ROUND(E117*P117,2)</f>
        <v>0</v>
      </c>
      <c r="R117" s="235" t="s">
        <v>181</v>
      </c>
      <c r="S117" s="235" t="s">
        <v>142</v>
      </c>
      <c r="T117" s="235" t="s">
        <v>143</v>
      </c>
      <c r="U117" s="235">
        <v>0</v>
      </c>
      <c r="V117" s="235">
        <f>ROUND(E117*U117,2)</f>
        <v>0</v>
      </c>
      <c r="W117" s="235"/>
      <c r="X117" s="235" t="s">
        <v>182</v>
      </c>
      <c r="Y117" s="235" t="s">
        <v>145</v>
      </c>
      <c r="Z117" s="215"/>
      <c r="AA117" s="215"/>
      <c r="AB117" s="215"/>
      <c r="AC117" s="215"/>
      <c r="AD117" s="215"/>
      <c r="AE117" s="215"/>
      <c r="AF117" s="215"/>
      <c r="AG117" s="215" t="s">
        <v>183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5">
      <c r="A118" s="232"/>
      <c r="B118" s="233"/>
      <c r="C118" s="266" t="s">
        <v>319</v>
      </c>
      <c r="D118" s="237"/>
      <c r="E118" s="238">
        <v>57.201000000000001</v>
      </c>
      <c r="F118" s="235"/>
      <c r="G118" s="235"/>
      <c r="H118" s="235"/>
      <c r="I118" s="235"/>
      <c r="J118" s="235"/>
      <c r="K118" s="235"/>
      <c r="L118" s="235"/>
      <c r="M118" s="235"/>
      <c r="N118" s="234"/>
      <c r="O118" s="234"/>
      <c r="P118" s="234"/>
      <c r="Q118" s="234"/>
      <c r="R118" s="235"/>
      <c r="S118" s="235"/>
      <c r="T118" s="235"/>
      <c r="U118" s="235"/>
      <c r="V118" s="235"/>
      <c r="W118" s="235"/>
      <c r="X118" s="235"/>
      <c r="Y118" s="235"/>
      <c r="Z118" s="215"/>
      <c r="AA118" s="215"/>
      <c r="AB118" s="215"/>
      <c r="AC118" s="215"/>
      <c r="AD118" s="215"/>
      <c r="AE118" s="215"/>
      <c r="AF118" s="215"/>
      <c r="AG118" s="215" t="s">
        <v>152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5">
      <c r="A119" s="241" t="s">
        <v>137</v>
      </c>
      <c r="B119" s="242" t="s">
        <v>98</v>
      </c>
      <c r="C119" s="263" t="s">
        <v>99</v>
      </c>
      <c r="D119" s="243"/>
      <c r="E119" s="244"/>
      <c r="F119" s="245"/>
      <c r="G119" s="246">
        <f>SUMIF(AG120:AG122,"&lt;&gt;NOR",G120:G122)</f>
        <v>0</v>
      </c>
      <c r="H119" s="240"/>
      <c r="I119" s="240">
        <f>SUM(I120:I122)</f>
        <v>0</v>
      </c>
      <c r="J119" s="240"/>
      <c r="K119" s="240">
        <f>SUM(K120:K122)</f>
        <v>0</v>
      </c>
      <c r="L119" s="240"/>
      <c r="M119" s="240">
        <f>SUM(M120:M122)</f>
        <v>0</v>
      </c>
      <c r="N119" s="239"/>
      <c r="O119" s="239">
        <f>SUM(O120:O122)</f>
        <v>6.9999999999999993E-2</v>
      </c>
      <c r="P119" s="239"/>
      <c r="Q119" s="239">
        <f>SUM(Q120:Q122)</f>
        <v>0</v>
      </c>
      <c r="R119" s="240"/>
      <c r="S119" s="240"/>
      <c r="T119" s="240"/>
      <c r="U119" s="240"/>
      <c r="V119" s="240">
        <f>SUM(V120:V122)</f>
        <v>2.9</v>
      </c>
      <c r="W119" s="240"/>
      <c r="X119" s="240"/>
      <c r="Y119" s="240"/>
      <c r="AG119" t="s">
        <v>138</v>
      </c>
    </row>
    <row r="120" spans="1:60" ht="20.399999999999999" outlineLevel="1" x14ac:dyDescent="0.25">
      <c r="A120" s="248">
        <v>71</v>
      </c>
      <c r="B120" s="249" t="s">
        <v>320</v>
      </c>
      <c r="C120" s="265" t="s">
        <v>321</v>
      </c>
      <c r="D120" s="250" t="s">
        <v>155</v>
      </c>
      <c r="E120" s="251">
        <v>2.25</v>
      </c>
      <c r="F120" s="252"/>
      <c r="G120" s="253">
        <f>ROUND(E120*F120,2)</f>
        <v>0</v>
      </c>
      <c r="H120" s="236"/>
      <c r="I120" s="235">
        <f>ROUND(E120*H120,2)</f>
        <v>0</v>
      </c>
      <c r="J120" s="236"/>
      <c r="K120" s="235">
        <f>ROUND(E120*J120,2)</f>
        <v>0</v>
      </c>
      <c r="L120" s="235">
        <v>21</v>
      </c>
      <c r="M120" s="235">
        <f>G120*(1+L120/100)</f>
        <v>0</v>
      </c>
      <c r="N120" s="234">
        <v>5.3499999999999997E-3</v>
      </c>
      <c r="O120" s="234">
        <f>ROUND(E120*N120,2)</f>
        <v>0.01</v>
      </c>
      <c r="P120" s="234">
        <v>0</v>
      </c>
      <c r="Q120" s="234">
        <f>ROUND(E120*P120,2)</f>
        <v>0</v>
      </c>
      <c r="R120" s="235"/>
      <c r="S120" s="235" t="s">
        <v>142</v>
      </c>
      <c r="T120" s="235" t="s">
        <v>143</v>
      </c>
      <c r="U120" s="235">
        <v>1.288</v>
      </c>
      <c r="V120" s="235">
        <f>ROUND(E120*U120,2)</f>
        <v>2.9</v>
      </c>
      <c r="W120" s="235"/>
      <c r="X120" s="235" t="s">
        <v>144</v>
      </c>
      <c r="Y120" s="235" t="s">
        <v>145</v>
      </c>
      <c r="Z120" s="215"/>
      <c r="AA120" s="215"/>
      <c r="AB120" s="215"/>
      <c r="AC120" s="215"/>
      <c r="AD120" s="215"/>
      <c r="AE120" s="215"/>
      <c r="AF120" s="215"/>
      <c r="AG120" s="215" t="s">
        <v>146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5">
      <c r="A121" s="232"/>
      <c r="B121" s="233"/>
      <c r="C121" s="266" t="s">
        <v>322</v>
      </c>
      <c r="D121" s="237"/>
      <c r="E121" s="238">
        <v>2.25</v>
      </c>
      <c r="F121" s="235"/>
      <c r="G121" s="235"/>
      <c r="H121" s="235"/>
      <c r="I121" s="235"/>
      <c r="J121" s="235"/>
      <c r="K121" s="235"/>
      <c r="L121" s="235"/>
      <c r="M121" s="235"/>
      <c r="N121" s="234"/>
      <c r="O121" s="234"/>
      <c r="P121" s="234"/>
      <c r="Q121" s="234"/>
      <c r="R121" s="235"/>
      <c r="S121" s="235"/>
      <c r="T121" s="235"/>
      <c r="U121" s="235"/>
      <c r="V121" s="235"/>
      <c r="W121" s="235"/>
      <c r="X121" s="235"/>
      <c r="Y121" s="235"/>
      <c r="Z121" s="215"/>
      <c r="AA121" s="215"/>
      <c r="AB121" s="215"/>
      <c r="AC121" s="215"/>
      <c r="AD121" s="215"/>
      <c r="AE121" s="215"/>
      <c r="AF121" s="215"/>
      <c r="AG121" s="215" t="s">
        <v>152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54">
        <v>72</v>
      </c>
      <c r="B122" s="255" t="s">
        <v>323</v>
      </c>
      <c r="C122" s="264" t="s">
        <v>324</v>
      </c>
      <c r="D122" s="256" t="s">
        <v>155</v>
      </c>
      <c r="E122" s="257">
        <v>3.24</v>
      </c>
      <c r="F122" s="258"/>
      <c r="G122" s="259">
        <f>ROUND(E122*F122,2)</f>
        <v>0</v>
      </c>
      <c r="H122" s="236"/>
      <c r="I122" s="235">
        <f>ROUND(E122*H122,2)</f>
        <v>0</v>
      </c>
      <c r="J122" s="236"/>
      <c r="K122" s="235">
        <f>ROUND(E122*J122,2)</f>
        <v>0</v>
      </c>
      <c r="L122" s="235">
        <v>21</v>
      </c>
      <c r="M122" s="235">
        <f>G122*(1+L122/100)</f>
        <v>0</v>
      </c>
      <c r="N122" s="234">
        <v>1.8499999999999999E-2</v>
      </c>
      <c r="O122" s="234">
        <f>ROUND(E122*N122,2)</f>
        <v>0.06</v>
      </c>
      <c r="P122" s="234">
        <v>0</v>
      </c>
      <c r="Q122" s="234">
        <f>ROUND(E122*P122,2)</f>
        <v>0</v>
      </c>
      <c r="R122" s="235" t="s">
        <v>181</v>
      </c>
      <c r="S122" s="235" t="s">
        <v>142</v>
      </c>
      <c r="T122" s="235" t="s">
        <v>143</v>
      </c>
      <c r="U122" s="235">
        <v>0</v>
      </c>
      <c r="V122" s="235">
        <f>ROUND(E122*U122,2)</f>
        <v>0</v>
      </c>
      <c r="W122" s="235"/>
      <c r="X122" s="235" t="s">
        <v>182</v>
      </c>
      <c r="Y122" s="235" t="s">
        <v>145</v>
      </c>
      <c r="Z122" s="215"/>
      <c r="AA122" s="215"/>
      <c r="AB122" s="215"/>
      <c r="AC122" s="215"/>
      <c r="AD122" s="215"/>
      <c r="AE122" s="215"/>
      <c r="AF122" s="215"/>
      <c r="AG122" s="215" t="s">
        <v>183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x14ac:dyDescent="0.25">
      <c r="A123" s="241" t="s">
        <v>137</v>
      </c>
      <c r="B123" s="242" t="s">
        <v>100</v>
      </c>
      <c r="C123" s="263" t="s">
        <v>101</v>
      </c>
      <c r="D123" s="243"/>
      <c r="E123" s="244"/>
      <c r="F123" s="245"/>
      <c r="G123" s="246">
        <f>SUMIF(AG124:AG129,"&lt;&gt;NOR",G124:G129)</f>
        <v>0</v>
      </c>
      <c r="H123" s="240"/>
      <c r="I123" s="240">
        <f>SUM(I124:I129)</f>
        <v>0</v>
      </c>
      <c r="J123" s="240"/>
      <c r="K123" s="240">
        <f>SUM(K124:K129)</f>
        <v>0</v>
      </c>
      <c r="L123" s="240"/>
      <c r="M123" s="240">
        <f>SUM(M124:M129)</f>
        <v>0</v>
      </c>
      <c r="N123" s="239"/>
      <c r="O123" s="239">
        <f>SUM(O124:O129)</f>
        <v>0</v>
      </c>
      <c r="P123" s="239"/>
      <c r="Q123" s="239">
        <f>SUM(Q124:Q129)</f>
        <v>0</v>
      </c>
      <c r="R123" s="240"/>
      <c r="S123" s="240"/>
      <c r="T123" s="240"/>
      <c r="U123" s="240"/>
      <c r="V123" s="240">
        <f>SUM(V124:V129)</f>
        <v>2.3200000000000003</v>
      </c>
      <c r="W123" s="240"/>
      <c r="X123" s="240"/>
      <c r="Y123" s="240"/>
      <c r="AG123" t="s">
        <v>138</v>
      </c>
    </row>
    <row r="124" spans="1:60" outlineLevel="1" x14ac:dyDescent="0.25">
      <c r="A124" s="248">
        <v>73</v>
      </c>
      <c r="B124" s="249" t="s">
        <v>325</v>
      </c>
      <c r="C124" s="265" t="s">
        <v>326</v>
      </c>
      <c r="D124" s="250" t="s">
        <v>155</v>
      </c>
      <c r="E124" s="251">
        <v>5</v>
      </c>
      <c r="F124" s="252"/>
      <c r="G124" s="253">
        <f>ROUND(E124*F124,2)</f>
        <v>0</v>
      </c>
      <c r="H124" s="236"/>
      <c r="I124" s="235">
        <f>ROUND(E124*H124,2)</f>
        <v>0</v>
      </c>
      <c r="J124" s="236"/>
      <c r="K124" s="235">
        <f>ROUND(E124*J124,2)</f>
        <v>0</v>
      </c>
      <c r="L124" s="235">
        <v>21</v>
      </c>
      <c r="M124" s="235">
        <f>G124*(1+L124/100)</f>
        <v>0</v>
      </c>
      <c r="N124" s="234">
        <v>2.7999999999999998E-4</v>
      </c>
      <c r="O124" s="234">
        <f>ROUND(E124*N124,2)</f>
        <v>0</v>
      </c>
      <c r="P124" s="234">
        <v>0</v>
      </c>
      <c r="Q124" s="234">
        <f>ROUND(E124*P124,2)</f>
        <v>0</v>
      </c>
      <c r="R124" s="235"/>
      <c r="S124" s="235" t="s">
        <v>142</v>
      </c>
      <c r="T124" s="235" t="s">
        <v>143</v>
      </c>
      <c r="U124" s="235">
        <v>0.307</v>
      </c>
      <c r="V124" s="235">
        <f>ROUND(E124*U124,2)</f>
        <v>1.54</v>
      </c>
      <c r="W124" s="235"/>
      <c r="X124" s="235" t="s">
        <v>144</v>
      </c>
      <c r="Y124" s="235" t="s">
        <v>145</v>
      </c>
      <c r="Z124" s="215"/>
      <c r="AA124" s="215"/>
      <c r="AB124" s="215"/>
      <c r="AC124" s="215"/>
      <c r="AD124" s="215"/>
      <c r="AE124" s="215"/>
      <c r="AF124" s="215"/>
      <c r="AG124" s="215" t="s">
        <v>146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5">
      <c r="A125" s="232"/>
      <c r="B125" s="233"/>
      <c r="C125" s="266" t="s">
        <v>327</v>
      </c>
      <c r="D125" s="237"/>
      <c r="E125" s="238">
        <v>2</v>
      </c>
      <c r="F125" s="235"/>
      <c r="G125" s="235"/>
      <c r="H125" s="235"/>
      <c r="I125" s="235"/>
      <c r="J125" s="235"/>
      <c r="K125" s="235"/>
      <c r="L125" s="235"/>
      <c r="M125" s="235"/>
      <c r="N125" s="234"/>
      <c r="O125" s="234"/>
      <c r="P125" s="234"/>
      <c r="Q125" s="234"/>
      <c r="R125" s="235"/>
      <c r="S125" s="235"/>
      <c r="T125" s="235"/>
      <c r="U125" s="235"/>
      <c r="V125" s="235"/>
      <c r="W125" s="235"/>
      <c r="X125" s="235"/>
      <c r="Y125" s="235"/>
      <c r="Z125" s="215"/>
      <c r="AA125" s="215"/>
      <c r="AB125" s="215"/>
      <c r="AC125" s="215"/>
      <c r="AD125" s="215"/>
      <c r="AE125" s="215"/>
      <c r="AF125" s="215"/>
      <c r="AG125" s="215" t="s">
        <v>152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5">
      <c r="A126" s="232"/>
      <c r="B126" s="233"/>
      <c r="C126" s="266" t="s">
        <v>328</v>
      </c>
      <c r="D126" s="237"/>
      <c r="E126" s="238">
        <v>3</v>
      </c>
      <c r="F126" s="235"/>
      <c r="G126" s="235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5"/>
      <c r="AA126" s="215"/>
      <c r="AB126" s="215"/>
      <c r="AC126" s="215"/>
      <c r="AD126" s="215"/>
      <c r="AE126" s="215"/>
      <c r="AF126" s="215"/>
      <c r="AG126" s="215" t="s">
        <v>152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48">
        <v>74</v>
      </c>
      <c r="B127" s="249" t="s">
        <v>329</v>
      </c>
      <c r="C127" s="265" t="s">
        <v>330</v>
      </c>
      <c r="D127" s="250" t="s">
        <v>155</v>
      </c>
      <c r="E127" s="251">
        <v>5</v>
      </c>
      <c r="F127" s="252"/>
      <c r="G127" s="253">
        <f>ROUND(E127*F127,2)</f>
        <v>0</v>
      </c>
      <c r="H127" s="236"/>
      <c r="I127" s="235">
        <f>ROUND(E127*H127,2)</f>
        <v>0</v>
      </c>
      <c r="J127" s="236"/>
      <c r="K127" s="235">
        <f>ROUND(E127*J127,2)</f>
        <v>0</v>
      </c>
      <c r="L127" s="235">
        <v>21</v>
      </c>
      <c r="M127" s="235">
        <f>G127*(1+L127/100)</f>
        <v>0</v>
      </c>
      <c r="N127" s="234">
        <v>8.0000000000000007E-5</v>
      </c>
      <c r="O127" s="234">
        <f>ROUND(E127*N127,2)</f>
        <v>0</v>
      </c>
      <c r="P127" s="234">
        <v>0</v>
      </c>
      <c r="Q127" s="234">
        <f>ROUND(E127*P127,2)</f>
        <v>0</v>
      </c>
      <c r="R127" s="235"/>
      <c r="S127" s="235" t="s">
        <v>142</v>
      </c>
      <c r="T127" s="235" t="s">
        <v>143</v>
      </c>
      <c r="U127" s="235">
        <v>0.156</v>
      </c>
      <c r="V127" s="235">
        <f>ROUND(E127*U127,2)</f>
        <v>0.78</v>
      </c>
      <c r="W127" s="235"/>
      <c r="X127" s="235" t="s">
        <v>144</v>
      </c>
      <c r="Y127" s="235" t="s">
        <v>145</v>
      </c>
      <c r="Z127" s="215"/>
      <c r="AA127" s="215"/>
      <c r="AB127" s="215"/>
      <c r="AC127" s="215"/>
      <c r="AD127" s="215"/>
      <c r="AE127" s="215"/>
      <c r="AF127" s="215"/>
      <c r="AG127" s="215" t="s">
        <v>146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2" x14ac:dyDescent="0.25">
      <c r="A128" s="232"/>
      <c r="B128" s="233"/>
      <c r="C128" s="266" t="s">
        <v>327</v>
      </c>
      <c r="D128" s="237"/>
      <c r="E128" s="238">
        <v>2</v>
      </c>
      <c r="F128" s="235"/>
      <c r="G128" s="235"/>
      <c r="H128" s="235"/>
      <c r="I128" s="235"/>
      <c r="J128" s="235"/>
      <c r="K128" s="235"/>
      <c r="L128" s="235"/>
      <c r="M128" s="235"/>
      <c r="N128" s="234"/>
      <c r="O128" s="234"/>
      <c r="P128" s="234"/>
      <c r="Q128" s="234"/>
      <c r="R128" s="235"/>
      <c r="S128" s="235"/>
      <c r="T128" s="235"/>
      <c r="U128" s="235"/>
      <c r="V128" s="235"/>
      <c r="W128" s="235"/>
      <c r="X128" s="235"/>
      <c r="Y128" s="235"/>
      <c r="Z128" s="215"/>
      <c r="AA128" s="215"/>
      <c r="AB128" s="215"/>
      <c r="AC128" s="215"/>
      <c r="AD128" s="215"/>
      <c r="AE128" s="215"/>
      <c r="AF128" s="215"/>
      <c r="AG128" s="215" t="s">
        <v>152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5">
      <c r="A129" s="232"/>
      <c r="B129" s="233"/>
      <c r="C129" s="266" t="s">
        <v>328</v>
      </c>
      <c r="D129" s="237"/>
      <c r="E129" s="238">
        <v>3</v>
      </c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5"/>
      <c r="AA129" s="215"/>
      <c r="AB129" s="215"/>
      <c r="AC129" s="215"/>
      <c r="AD129" s="215"/>
      <c r="AE129" s="215"/>
      <c r="AF129" s="215"/>
      <c r="AG129" s="215" t="s">
        <v>152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x14ac:dyDescent="0.25">
      <c r="A130" s="241" t="s">
        <v>137</v>
      </c>
      <c r="B130" s="242" t="s">
        <v>102</v>
      </c>
      <c r="C130" s="263" t="s">
        <v>103</v>
      </c>
      <c r="D130" s="243"/>
      <c r="E130" s="244"/>
      <c r="F130" s="245"/>
      <c r="G130" s="246">
        <f>SUMIF(AG131:AG131,"&lt;&gt;NOR",G131:G131)</f>
        <v>0</v>
      </c>
      <c r="H130" s="240"/>
      <c r="I130" s="240">
        <f>SUM(I131:I131)</f>
        <v>0</v>
      </c>
      <c r="J130" s="240"/>
      <c r="K130" s="240">
        <f>SUM(K131:K131)</f>
        <v>0</v>
      </c>
      <c r="L130" s="240"/>
      <c r="M130" s="240">
        <f>SUM(M131:M131)</f>
        <v>0</v>
      </c>
      <c r="N130" s="239"/>
      <c r="O130" s="239">
        <f>SUM(O131:O131)</f>
        <v>0</v>
      </c>
      <c r="P130" s="239"/>
      <c r="Q130" s="239">
        <f>SUM(Q131:Q131)</f>
        <v>0</v>
      </c>
      <c r="R130" s="240"/>
      <c r="S130" s="240"/>
      <c r="T130" s="240"/>
      <c r="U130" s="240"/>
      <c r="V130" s="240">
        <f>SUM(V131:V131)</f>
        <v>0</v>
      </c>
      <c r="W130" s="240"/>
      <c r="X130" s="240"/>
      <c r="Y130" s="240"/>
      <c r="AG130" t="s">
        <v>138</v>
      </c>
    </row>
    <row r="131" spans="1:60" outlineLevel="1" x14ac:dyDescent="0.25">
      <c r="A131" s="254">
        <v>75</v>
      </c>
      <c r="B131" s="255" t="s">
        <v>331</v>
      </c>
      <c r="C131" s="264" t="s">
        <v>332</v>
      </c>
      <c r="D131" s="256" t="s">
        <v>217</v>
      </c>
      <c r="E131" s="257">
        <v>1</v>
      </c>
      <c r="F131" s="258"/>
      <c r="G131" s="259">
        <f>ROUND(E131*F131,2)</f>
        <v>0</v>
      </c>
      <c r="H131" s="236"/>
      <c r="I131" s="235">
        <f>ROUND(E131*H131,2)</f>
        <v>0</v>
      </c>
      <c r="J131" s="236"/>
      <c r="K131" s="235">
        <f>ROUND(E131*J131,2)</f>
        <v>0</v>
      </c>
      <c r="L131" s="235">
        <v>21</v>
      </c>
      <c r="M131" s="235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5"/>
      <c r="S131" s="235" t="s">
        <v>206</v>
      </c>
      <c r="T131" s="235" t="s">
        <v>192</v>
      </c>
      <c r="U131" s="235">
        <v>0</v>
      </c>
      <c r="V131" s="235">
        <f>ROUND(E131*U131,2)</f>
        <v>0</v>
      </c>
      <c r="W131" s="235"/>
      <c r="X131" s="235" t="s">
        <v>144</v>
      </c>
      <c r="Y131" s="235" t="s">
        <v>145</v>
      </c>
      <c r="Z131" s="215"/>
      <c r="AA131" s="215"/>
      <c r="AB131" s="215"/>
      <c r="AC131" s="215"/>
      <c r="AD131" s="215"/>
      <c r="AE131" s="215"/>
      <c r="AF131" s="215"/>
      <c r="AG131" s="215" t="s">
        <v>146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x14ac:dyDescent="0.25">
      <c r="A132" s="241" t="s">
        <v>137</v>
      </c>
      <c r="B132" s="242" t="s">
        <v>104</v>
      </c>
      <c r="C132" s="263" t="s">
        <v>105</v>
      </c>
      <c r="D132" s="243"/>
      <c r="E132" s="244"/>
      <c r="F132" s="245"/>
      <c r="G132" s="246">
        <f>SUMIF(AG133:AG133,"&lt;&gt;NOR",G133:G133)</f>
        <v>0</v>
      </c>
      <c r="H132" s="240"/>
      <c r="I132" s="240">
        <f>SUM(I133:I133)</f>
        <v>0</v>
      </c>
      <c r="J132" s="240"/>
      <c r="K132" s="240">
        <f>SUM(K133:K133)</f>
        <v>0</v>
      </c>
      <c r="L132" s="240"/>
      <c r="M132" s="240">
        <f>SUM(M133:M133)</f>
        <v>0</v>
      </c>
      <c r="N132" s="239"/>
      <c r="O132" s="239">
        <f>SUM(O133:O133)</f>
        <v>0</v>
      </c>
      <c r="P132" s="239"/>
      <c r="Q132" s="239">
        <f>SUM(Q133:Q133)</f>
        <v>0</v>
      </c>
      <c r="R132" s="240"/>
      <c r="S132" s="240"/>
      <c r="T132" s="240"/>
      <c r="U132" s="240"/>
      <c r="V132" s="240">
        <f>SUM(V133:V133)</f>
        <v>0</v>
      </c>
      <c r="W132" s="240"/>
      <c r="X132" s="240"/>
      <c r="Y132" s="240"/>
      <c r="AG132" t="s">
        <v>138</v>
      </c>
    </row>
    <row r="133" spans="1:60" outlineLevel="1" x14ac:dyDescent="0.25">
      <c r="A133" s="254">
        <v>76</v>
      </c>
      <c r="B133" s="255" t="s">
        <v>333</v>
      </c>
      <c r="C133" s="264" t="s">
        <v>334</v>
      </c>
      <c r="D133" s="256" t="s">
        <v>335</v>
      </c>
      <c r="E133" s="257">
        <v>1</v>
      </c>
      <c r="F133" s="258"/>
      <c r="G133" s="259">
        <f>ROUND(E133*F133,2)</f>
        <v>0</v>
      </c>
      <c r="H133" s="236"/>
      <c r="I133" s="235">
        <f>ROUND(E133*H133,2)</f>
        <v>0</v>
      </c>
      <c r="J133" s="236"/>
      <c r="K133" s="235">
        <f>ROUND(E133*J133,2)</f>
        <v>0</v>
      </c>
      <c r="L133" s="235">
        <v>21</v>
      </c>
      <c r="M133" s="235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5"/>
      <c r="S133" s="235" t="s">
        <v>206</v>
      </c>
      <c r="T133" s="235" t="s">
        <v>192</v>
      </c>
      <c r="U133" s="235">
        <v>0</v>
      </c>
      <c r="V133" s="235">
        <f>ROUND(E133*U133,2)</f>
        <v>0</v>
      </c>
      <c r="W133" s="235"/>
      <c r="X133" s="235" t="s">
        <v>144</v>
      </c>
      <c r="Y133" s="235" t="s">
        <v>145</v>
      </c>
      <c r="Z133" s="215"/>
      <c r="AA133" s="215"/>
      <c r="AB133" s="215"/>
      <c r="AC133" s="215"/>
      <c r="AD133" s="215"/>
      <c r="AE133" s="215"/>
      <c r="AF133" s="215"/>
      <c r="AG133" s="215" t="s">
        <v>146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x14ac:dyDescent="0.25">
      <c r="A134" s="241" t="s">
        <v>137</v>
      </c>
      <c r="B134" s="242" t="s">
        <v>106</v>
      </c>
      <c r="C134" s="263" t="s">
        <v>107</v>
      </c>
      <c r="D134" s="243"/>
      <c r="E134" s="244"/>
      <c r="F134" s="245"/>
      <c r="G134" s="246">
        <f>SUMIF(AG135:AG140,"&lt;&gt;NOR",G135:G140)</f>
        <v>0</v>
      </c>
      <c r="H134" s="240"/>
      <c r="I134" s="240">
        <f>SUM(I135:I140)</f>
        <v>0</v>
      </c>
      <c r="J134" s="240"/>
      <c r="K134" s="240">
        <f>SUM(K135:K140)</f>
        <v>0</v>
      </c>
      <c r="L134" s="240"/>
      <c r="M134" s="240">
        <f>SUM(M135:M140)</f>
        <v>0</v>
      </c>
      <c r="N134" s="239"/>
      <c r="O134" s="239">
        <f>SUM(O135:O140)</f>
        <v>0</v>
      </c>
      <c r="P134" s="239"/>
      <c r="Q134" s="239">
        <f>SUM(Q135:Q140)</f>
        <v>0</v>
      </c>
      <c r="R134" s="240"/>
      <c r="S134" s="240"/>
      <c r="T134" s="240"/>
      <c r="U134" s="240"/>
      <c r="V134" s="240">
        <f>SUM(V135:V140)</f>
        <v>39</v>
      </c>
      <c r="W134" s="240"/>
      <c r="X134" s="240"/>
      <c r="Y134" s="240"/>
      <c r="AG134" t="s">
        <v>138</v>
      </c>
    </row>
    <row r="135" spans="1:60" outlineLevel="1" x14ac:dyDescent="0.25">
      <c r="A135" s="248">
        <v>77</v>
      </c>
      <c r="B135" s="249" t="s">
        <v>336</v>
      </c>
      <c r="C135" s="265" t="s">
        <v>337</v>
      </c>
      <c r="D135" s="250" t="s">
        <v>170</v>
      </c>
      <c r="E135" s="251">
        <v>68.993709999999993</v>
      </c>
      <c r="F135" s="252"/>
      <c r="G135" s="253">
        <f>ROUND(E135*F135,2)</f>
        <v>0</v>
      </c>
      <c r="H135" s="236"/>
      <c r="I135" s="235">
        <f>ROUND(E135*H135,2)</f>
        <v>0</v>
      </c>
      <c r="J135" s="236"/>
      <c r="K135" s="235">
        <f>ROUND(E135*J135,2)</f>
        <v>0</v>
      </c>
      <c r="L135" s="235">
        <v>21</v>
      </c>
      <c r="M135" s="235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5"/>
      <c r="S135" s="235" t="s">
        <v>142</v>
      </c>
      <c r="T135" s="235" t="s">
        <v>143</v>
      </c>
      <c r="U135" s="235">
        <v>0.49</v>
      </c>
      <c r="V135" s="235">
        <f>ROUND(E135*U135,2)</f>
        <v>33.81</v>
      </c>
      <c r="W135" s="235"/>
      <c r="X135" s="235" t="s">
        <v>338</v>
      </c>
      <c r="Y135" s="235" t="s">
        <v>145</v>
      </c>
      <c r="Z135" s="215"/>
      <c r="AA135" s="215"/>
      <c r="AB135" s="215"/>
      <c r="AC135" s="215"/>
      <c r="AD135" s="215"/>
      <c r="AE135" s="215"/>
      <c r="AF135" s="215"/>
      <c r="AG135" s="215" t="s">
        <v>339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5">
      <c r="A136" s="232"/>
      <c r="B136" s="233"/>
      <c r="C136" s="267" t="s">
        <v>340</v>
      </c>
      <c r="D136" s="260"/>
      <c r="E136" s="260"/>
      <c r="F136" s="260"/>
      <c r="G136" s="260"/>
      <c r="H136" s="235"/>
      <c r="I136" s="235"/>
      <c r="J136" s="235"/>
      <c r="K136" s="235"/>
      <c r="L136" s="235"/>
      <c r="M136" s="235"/>
      <c r="N136" s="234"/>
      <c r="O136" s="234"/>
      <c r="P136" s="234"/>
      <c r="Q136" s="234"/>
      <c r="R136" s="235"/>
      <c r="S136" s="235"/>
      <c r="T136" s="235"/>
      <c r="U136" s="235"/>
      <c r="V136" s="235"/>
      <c r="W136" s="235"/>
      <c r="X136" s="235"/>
      <c r="Y136" s="235"/>
      <c r="Z136" s="215"/>
      <c r="AA136" s="215"/>
      <c r="AB136" s="215"/>
      <c r="AC136" s="215"/>
      <c r="AD136" s="215"/>
      <c r="AE136" s="215"/>
      <c r="AF136" s="215"/>
      <c r="AG136" s="215" t="s">
        <v>256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54">
        <v>78</v>
      </c>
      <c r="B137" s="255" t="s">
        <v>341</v>
      </c>
      <c r="C137" s="264" t="s">
        <v>342</v>
      </c>
      <c r="D137" s="256" t="s">
        <v>170</v>
      </c>
      <c r="E137" s="257">
        <v>68.993709999999993</v>
      </c>
      <c r="F137" s="258"/>
      <c r="G137" s="259">
        <f>ROUND(E137*F137,2)</f>
        <v>0</v>
      </c>
      <c r="H137" s="236"/>
      <c r="I137" s="235">
        <f>ROUND(E137*H137,2)</f>
        <v>0</v>
      </c>
      <c r="J137" s="236"/>
      <c r="K137" s="235">
        <f>ROUND(E137*J137,2)</f>
        <v>0</v>
      </c>
      <c r="L137" s="235">
        <v>21</v>
      </c>
      <c r="M137" s="235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5"/>
      <c r="S137" s="235" t="s">
        <v>142</v>
      </c>
      <c r="T137" s="235" t="s">
        <v>143</v>
      </c>
      <c r="U137" s="235">
        <v>0</v>
      </c>
      <c r="V137" s="235">
        <f>ROUND(E137*U137,2)</f>
        <v>0</v>
      </c>
      <c r="W137" s="235"/>
      <c r="X137" s="235" t="s">
        <v>338</v>
      </c>
      <c r="Y137" s="235" t="s">
        <v>145</v>
      </c>
      <c r="Z137" s="215"/>
      <c r="AA137" s="215"/>
      <c r="AB137" s="215"/>
      <c r="AC137" s="215"/>
      <c r="AD137" s="215"/>
      <c r="AE137" s="215"/>
      <c r="AF137" s="215"/>
      <c r="AG137" s="215" t="s">
        <v>339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0.399999999999999" outlineLevel="1" x14ac:dyDescent="0.25">
      <c r="A138" s="254">
        <v>79</v>
      </c>
      <c r="B138" s="255" t="s">
        <v>343</v>
      </c>
      <c r="C138" s="264" t="s">
        <v>344</v>
      </c>
      <c r="D138" s="256" t="s">
        <v>170</v>
      </c>
      <c r="E138" s="257">
        <v>6.8993700000000002</v>
      </c>
      <c r="F138" s="258"/>
      <c r="G138" s="259">
        <f>ROUND(E138*F138,2)</f>
        <v>0</v>
      </c>
      <c r="H138" s="236"/>
      <c r="I138" s="235">
        <f>ROUND(E138*H138,2)</f>
        <v>0</v>
      </c>
      <c r="J138" s="236"/>
      <c r="K138" s="235">
        <f>ROUND(E138*J138,2)</f>
        <v>0</v>
      </c>
      <c r="L138" s="235">
        <v>21</v>
      </c>
      <c r="M138" s="235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5"/>
      <c r="S138" s="235" t="s">
        <v>142</v>
      </c>
      <c r="T138" s="235" t="s">
        <v>143</v>
      </c>
      <c r="U138" s="235">
        <v>0</v>
      </c>
      <c r="V138" s="235">
        <f>ROUND(E138*U138,2)</f>
        <v>0</v>
      </c>
      <c r="W138" s="235"/>
      <c r="X138" s="235" t="s">
        <v>338</v>
      </c>
      <c r="Y138" s="235" t="s">
        <v>145</v>
      </c>
      <c r="Z138" s="215"/>
      <c r="AA138" s="215"/>
      <c r="AB138" s="215"/>
      <c r="AC138" s="215"/>
      <c r="AD138" s="215"/>
      <c r="AE138" s="215"/>
      <c r="AF138" s="215"/>
      <c r="AG138" s="215" t="s">
        <v>339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5">
      <c r="A139" s="248">
        <v>80</v>
      </c>
      <c r="B139" s="249" t="s">
        <v>345</v>
      </c>
      <c r="C139" s="265" t="s">
        <v>346</v>
      </c>
      <c r="D139" s="250" t="s">
        <v>170</v>
      </c>
      <c r="E139" s="251">
        <v>6.8993700000000002</v>
      </c>
      <c r="F139" s="252"/>
      <c r="G139" s="253">
        <f>ROUND(E139*F139,2)</f>
        <v>0</v>
      </c>
      <c r="H139" s="236"/>
      <c r="I139" s="235">
        <f>ROUND(E139*H139,2)</f>
        <v>0</v>
      </c>
      <c r="J139" s="236"/>
      <c r="K139" s="235">
        <f>ROUND(E139*J139,2)</f>
        <v>0</v>
      </c>
      <c r="L139" s="235">
        <v>21</v>
      </c>
      <c r="M139" s="235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5"/>
      <c r="S139" s="235" t="s">
        <v>142</v>
      </c>
      <c r="T139" s="235" t="s">
        <v>143</v>
      </c>
      <c r="U139" s="235">
        <v>0.752</v>
      </c>
      <c r="V139" s="235">
        <f>ROUND(E139*U139,2)</f>
        <v>5.19</v>
      </c>
      <c r="W139" s="235"/>
      <c r="X139" s="235" t="s">
        <v>338</v>
      </c>
      <c r="Y139" s="235" t="s">
        <v>145</v>
      </c>
      <c r="Z139" s="215"/>
      <c r="AA139" s="215"/>
      <c r="AB139" s="215"/>
      <c r="AC139" s="215"/>
      <c r="AD139" s="215"/>
      <c r="AE139" s="215"/>
      <c r="AF139" s="215"/>
      <c r="AG139" s="215" t="s">
        <v>339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1" outlineLevel="2" x14ac:dyDescent="0.25">
      <c r="A140" s="232"/>
      <c r="B140" s="233"/>
      <c r="C140" s="267" t="s">
        <v>347</v>
      </c>
      <c r="D140" s="260"/>
      <c r="E140" s="260"/>
      <c r="F140" s="260"/>
      <c r="G140" s="260"/>
      <c r="H140" s="235"/>
      <c r="I140" s="235"/>
      <c r="J140" s="235"/>
      <c r="K140" s="235"/>
      <c r="L140" s="235"/>
      <c r="M140" s="235"/>
      <c r="N140" s="234"/>
      <c r="O140" s="234"/>
      <c r="P140" s="234"/>
      <c r="Q140" s="234"/>
      <c r="R140" s="235"/>
      <c r="S140" s="235"/>
      <c r="T140" s="235"/>
      <c r="U140" s="235"/>
      <c r="V140" s="235"/>
      <c r="W140" s="235"/>
      <c r="X140" s="235"/>
      <c r="Y140" s="235"/>
      <c r="Z140" s="215"/>
      <c r="AA140" s="215"/>
      <c r="AB140" s="215"/>
      <c r="AC140" s="215"/>
      <c r="AD140" s="215"/>
      <c r="AE140" s="215"/>
      <c r="AF140" s="215"/>
      <c r="AG140" s="215" t="s">
        <v>256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62" t="str">
        <f>C140</f>
        <v>S naložením suti nebo vybouraných hmot do dopravního prostředku a na jejich vyložením, popřípadě přeložením na normální dopravní prostředek.</v>
      </c>
      <c r="BB140" s="215"/>
      <c r="BC140" s="215"/>
      <c r="BD140" s="215"/>
      <c r="BE140" s="215"/>
      <c r="BF140" s="215"/>
      <c r="BG140" s="215"/>
      <c r="BH140" s="215"/>
    </row>
    <row r="141" spans="1:60" x14ac:dyDescent="0.25">
      <c r="A141" s="3"/>
      <c r="B141" s="4"/>
      <c r="C141" s="269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AE141">
        <v>15</v>
      </c>
      <c r="AF141">
        <v>21</v>
      </c>
      <c r="AG141" t="s">
        <v>123</v>
      </c>
    </row>
    <row r="142" spans="1:60" x14ac:dyDescent="0.25">
      <c r="A142" s="218"/>
      <c r="B142" s="219" t="s">
        <v>31</v>
      </c>
      <c r="C142" s="270"/>
      <c r="D142" s="220"/>
      <c r="E142" s="221"/>
      <c r="F142" s="221"/>
      <c r="G142" s="247">
        <f>G8+G14+G19+G22+G25+G32+G34+G39+G48+G50+G57+G70+G72+G75+G80+G82+G86+G93+G106+G119+G123+G130+G132+G134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E142">
        <f>SUMIF(L7:L140,AE141,G7:G140)</f>
        <v>0</v>
      </c>
      <c r="AF142">
        <f>SUMIF(L7:L140,AF141,G7:G140)</f>
        <v>0</v>
      </c>
      <c r="AG142" t="s">
        <v>348</v>
      </c>
    </row>
    <row r="143" spans="1:60" x14ac:dyDescent="0.25">
      <c r="A143" s="3"/>
      <c r="B143" s="4"/>
      <c r="C143" s="269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 x14ac:dyDescent="0.25">
      <c r="A144" s="3"/>
      <c r="B144" s="4"/>
      <c r="C144" s="269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33" x14ac:dyDescent="0.25">
      <c r="A145" s="222" t="s">
        <v>349</v>
      </c>
      <c r="B145" s="222"/>
      <c r="C145" s="271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5">
      <c r="A146" s="223"/>
      <c r="B146" s="224"/>
      <c r="C146" s="272"/>
      <c r="D146" s="224"/>
      <c r="E146" s="224"/>
      <c r="F146" s="224"/>
      <c r="G146" s="22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AG146" t="s">
        <v>350</v>
      </c>
    </row>
    <row r="147" spans="1:33" x14ac:dyDescent="0.25">
      <c r="A147" s="226"/>
      <c r="B147" s="227"/>
      <c r="C147" s="273"/>
      <c r="D147" s="227"/>
      <c r="E147" s="227"/>
      <c r="F147" s="227"/>
      <c r="G147" s="228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25">
      <c r="A148" s="226"/>
      <c r="B148" s="227"/>
      <c r="C148" s="273"/>
      <c r="D148" s="227"/>
      <c r="E148" s="227"/>
      <c r="F148" s="227"/>
      <c r="G148" s="228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33" x14ac:dyDescent="0.25">
      <c r="A149" s="226"/>
      <c r="B149" s="227"/>
      <c r="C149" s="273"/>
      <c r="D149" s="227"/>
      <c r="E149" s="227"/>
      <c r="F149" s="227"/>
      <c r="G149" s="228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33" x14ac:dyDescent="0.25">
      <c r="A150" s="229"/>
      <c r="B150" s="230"/>
      <c r="C150" s="274"/>
      <c r="D150" s="230"/>
      <c r="E150" s="230"/>
      <c r="F150" s="230"/>
      <c r="G150" s="23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5">
      <c r="A151" s="3"/>
      <c r="B151" s="4"/>
      <c r="C151" s="269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5">
      <c r="C152" s="275"/>
      <c r="D152" s="10"/>
      <c r="AG152" t="s">
        <v>351</v>
      </c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1">
    <mergeCell ref="C140:G140"/>
    <mergeCell ref="A1:G1"/>
    <mergeCell ref="C2:G2"/>
    <mergeCell ref="C3:G3"/>
    <mergeCell ref="C4:G4"/>
    <mergeCell ref="A145:C145"/>
    <mergeCell ref="A146:G150"/>
    <mergeCell ref="C77:G77"/>
    <mergeCell ref="C78:G78"/>
    <mergeCell ref="C79:G79"/>
    <mergeCell ref="C136:G13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2023-04-05T06:41:30Z</dcterms:modified>
</cp:coreProperties>
</file>